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jones\Desktop\4_23_20 Web Updates\"/>
    </mc:Choice>
  </mc:AlternateContent>
  <workbookProtection workbookAlgorithmName="SHA-512" workbookHashValue="9vPT2wTY8boBEYp5lSfcj7yn07Prfm5Kc3/r4woIOqI9FLMytaozFUClKCODpEtih9hE26hQLHITbSIQWm4k5g==" workbookSaltValue="6NpcNJU2IiGIRdZUtpRaxg==" workbookSpinCount="100000" lockStructure="1"/>
  <bookViews>
    <workbookView xWindow="0" yWindow="0" windowWidth="28800" windowHeight="12300" activeTab="1"/>
  </bookViews>
  <sheets>
    <sheet name="Guidance" sheetId="4" state="hidden" r:id="rId1"/>
    <sheet name="Standard SBA-PPP Loan" sheetId="1" r:id="rId2"/>
    <sheet name="Seasonal SBA-PPP Loan" sheetId="6" r:id="rId3"/>
    <sheet name="Sole Prop SBA-PPP Loan" sheetId="7" r:id="rId4"/>
    <sheet name="Partnership SBA-PPP Loan " sheetId="8" r:id="rId5"/>
    <sheet name="New Business SBA-PPP Loan" sheetId="9" r:id="rId6"/>
    <sheet name="Amortization Calculator" sheetId="2" state="hidden"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7" l="1"/>
  <c r="G33" i="7" s="1"/>
  <c r="G33" i="8" l="1"/>
  <c r="G34" i="8" s="1"/>
  <c r="E67" i="9" l="1"/>
  <c r="G53" i="9"/>
  <c r="E64" i="9" s="1"/>
  <c r="G46" i="9"/>
  <c r="G47" i="9" s="1"/>
  <c r="E63" i="9" s="1"/>
  <c r="G45" i="9"/>
  <c r="G36" i="9"/>
  <c r="G37" i="9" s="1"/>
  <c r="F36" i="9"/>
  <c r="F37" i="9" s="1"/>
  <c r="E36" i="9"/>
  <c r="E37" i="9" s="1"/>
  <c r="H35" i="9"/>
  <c r="H34" i="9"/>
  <c r="H36" i="9" s="1"/>
  <c r="H37" i="9" s="1"/>
  <c r="E62" i="9" s="1"/>
  <c r="E65" i="9" l="1"/>
  <c r="E66" i="9" s="1"/>
  <c r="E68" i="9" s="1"/>
  <c r="E72" i="8"/>
  <c r="G58" i="8"/>
  <c r="E69" i="8" s="1"/>
  <c r="G51" i="8"/>
  <c r="G50" i="8"/>
  <c r="G52" i="8" s="1"/>
  <c r="E68" i="8" s="1"/>
  <c r="G43" i="8"/>
  <c r="F43" i="8"/>
  <c r="E43" i="8"/>
  <c r="H42" i="8"/>
  <c r="H43" i="8" s="1"/>
  <c r="H44" i="8" l="1"/>
  <c r="E67" i="8" s="1"/>
  <c r="E70" i="8" s="1"/>
  <c r="E71" i="8" s="1"/>
  <c r="E73" i="8" s="1"/>
  <c r="F42" i="7"/>
  <c r="G42" i="7"/>
  <c r="E42" i="7"/>
  <c r="E71" i="7"/>
  <c r="G57" i="7"/>
  <c r="E68" i="7" s="1"/>
  <c r="G50" i="7"/>
  <c r="G49" i="7"/>
  <c r="H41" i="7"/>
  <c r="H42" i="7" s="1"/>
  <c r="E71" i="6"/>
  <c r="G57" i="6"/>
  <c r="E68" i="6" s="1"/>
  <c r="G50" i="6"/>
  <c r="G40" i="6"/>
  <c r="G41" i="6" s="1"/>
  <c r="F40" i="6"/>
  <c r="F41" i="6" s="1"/>
  <c r="E40" i="6"/>
  <c r="E41" i="6" s="1"/>
  <c r="H39" i="6"/>
  <c r="H38" i="6"/>
  <c r="H37" i="6"/>
  <c r="H36" i="6"/>
  <c r="H35" i="6"/>
  <c r="C48" i="6" s="1"/>
  <c r="H40" i="6" l="1"/>
  <c r="H41" i="6" s="1"/>
  <c r="E66" i="6" s="1"/>
  <c r="C49" i="6"/>
  <c r="C40" i="6"/>
  <c r="H43" i="7"/>
  <c r="E66" i="7" s="1"/>
  <c r="G51" i="7"/>
  <c r="E67" i="7" s="1"/>
  <c r="C46" i="6"/>
  <c r="G49" i="6"/>
  <c r="G51" i="6" s="1"/>
  <c r="E67" i="6" s="1"/>
  <c r="E69" i="6" s="1"/>
  <c r="E70" i="6" s="1"/>
  <c r="E72" i="6" s="1"/>
  <c r="C47" i="6"/>
  <c r="E69" i="7" l="1"/>
  <c r="E70" i="7" s="1"/>
  <c r="E72" i="7" s="1"/>
  <c r="E69" i="1"/>
  <c r="G48" i="1" l="1"/>
  <c r="G47" i="1"/>
  <c r="H38" i="1"/>
  <c r="H37" i="1"/>
  <c r="H36" i="1"/>
  <c r="H35" i="1"/>
  <c r="G49" i="1" l="1"/>
  <c r="H39" i="1"/>
  <c r="H40" i="1" s="1"/>
  <c r="C6" i="2"/>
  <c r="C4" i="2"/>
  <c r="C7" i="2" l="1"/>
  <c r="C8" i="2"/>
  <c r="C12" i="2" s="1"/>
  <c r="G55" i="1" l="1"/>
  <c r="E66" i="1" s="1"/>
  <c r="F39" i="1"/>
  <c r="F40" i="1" s="1"/>
  <c r="G39" i="1"/>
  <c r="G40" i="1" s="1"/>
  <c r="E39" i="1"/>
  <c r="E40" i="1" s="1"/>
  <c r="E65" i="1" l="1"/>
  <c r="E64" i="1"/>
  <c r="E67" i="1" l="1"/>
  <c r="E68" i="1" s="1"/>
  <c r="E70" i="1" s="1"/>
</calcChain>
</file>

<file path=xl/sharedStrings.xml><?xml version="1.0" encoding="utf-8"?>
<sst xmlns="http://schemas.openxmlformats.org/spreadsheetml/2006/main" count="311" uniqueCount="110">
  <si>
    <t>Q2 2019</t>
  </si>
  <si>
    <t>Q3 2019</t>
  </si>
  <si>
    <t>Period</t>
  </si>
  <si>
    <t>State and Local Taxes Paid</t>
  </si>
  <si>
    <t>Total</t>
  </si>
  <si>
    <t>Total Payroll Cost</t>
  </si>
  <si>
    <t>Monthly Average</t>
  </si>
  <si>
    <t xml:space="preserve">Business Name: </t>
  </si>
  <si>
    <t>Yes</t>
  </si>
  <si>
    <t>Total Annualized Income for Employees with Income Over $100,000</t>
  </si>
  <si>
    <t>Monthly Average Wages of Employees with Income Over $100,000</t>
  </si>
  <si>
    <t>Maximum Allowable Monthly Income Per PPP Limitations</t>
  </si>
  <si>
    <t>EIN or Tax ID:</t>
  </si>
  <si>
    <t>Average Monthly Payroll Eligible for PPP Program</t>
  </si>
  <si>
    <t>Monthly Income of Employee  Whose Principal Residence is Outside US (Excluded from Eligible Payroll)</t>
  </si>
  <si>
    <t xml:space="preserve">Annualized Income for Employees Whose Principal Residence is Outside US </t>
  </si>
  <si>
    <t>Q4 2019</t>
  </si>
  <si>
    <t xml:space="preserve">Eligible SBA Economic Injury Disaster Loan Amount </t>
  </si>
  <si>
    <t>Application Loan Amount</t>
  </si>
  <si>
    <t>Interest Rate</t>
  </si>
  <si>
    <t>6 Months Interest</t>
  </si>
  <si>
    <t>Amortization Term</t>
  </si>
  <si>
    <t>Remaining Balance after Amortization Period</t>
  </si>
  <si>
    <t xml:space="preserve">Amortized Loan Amount after Interest Capitalization </t>
  </si>
  <si>
    <t>Payment Amount</t>
  </si>
  <si>
    <t>Payment Calculation Interest Rate</t>
  </si>
  <si>
    <t xml:space="preserve"> SBA - Paycheck Protection Program</t>
  </si>
  <si>
    <t>Total Number of Employees with Annualized Income Over $100,000</t>
  </si>
  <si>
    <t>Employees with Annualized Income Greater than $100,000  (Exclude Non-Residence Employees from Totals)</t>
  </si>
  <si>
    <t>Compensation for Employee(s) Whose Principal Place of Residence is Outside the United States (1)</t>
  </si>
  <si>
    <t>Employee Count</t>
  </si>
  <si>
    <t>Number of Employees as of Application Date:</t>
  </si>
  <si>
    <t>Section A</t>
  </si>
  <si>
    <t>Section B</t>
  </si>
  <si>
    <t>Section C</t>
  </si>
  <si>
    <t>Section D</t>
  </si>
  <si>
    <t>PAYROLL EXPENSE</t>
  </si>
  <si>
    <t>Average Monthly Payroll Expense (Section A)</t>
  </si>
  <si>
    <t>Payroll Reduction Due to $100K Income Limitation (Section B)</t>
  </si>
  <si>
    <t>Payroll Reduction for Employee(s) with Principal Residence Outside the U.S. (Section C)</t>
  </si>
  <si>
    <t>Eligible Monthly Payroll Expense (A+B+C)</t>
  </si>
  <si>
    <t>SBA - PPP Payroll Eligible Payroll (A+B+C) x 2.5</t>
  </si>
  <si>
    <t>Total SBA PPP Loan Amount ((A+B+C)x2.5)+D</t>
  </si>
  <si>
    <t>Refinance of Funded SBA Economic Injury Disaster Loan (Section D)</t>
  </si>
  <si>
    <t>Eligible SBA Economic Injury Disaster Loan that will be Refinanced with Proceeds of PPP</t>
  </si>
  <si>
    <t>Average Number of Employees</t>
  </si>
  <si>
    <t>Reduction to Average Monthly Payroll due to $100,000 Limitation</t>
  </si>
  <si>
    <t>Additional Affiliated Entities and Corresponding EIN's Rolling up Under Application</t>
  </si>
  <si>
    <t>Entity Name</t>
  </si>
  <si>
    <t>EIN or Tax ID</t>
  </si>
  <si>
    <t xml:space="preserve">If rolling up employees from affiliated organizations, please provided a detailed explanation of how the number of employees was calculated. </t>
  </si>
  <si>
    <t>SBA Interim Final Rule</t>
  </si>
  <si>
    <t xml:space="preserve"> SBA PPP Quick Reference Guide</t>
  </si>
  <si>
    <t>SBA PPP FAQs</t>
  </si>
  <si>
    <t>Acceptable supporting documentation includes IRS Form 941 or form 943 (# of employees, wages, taxes), along with internal or third party statements documenting the level of allowable benefits and taxes.  Please see source of information document for further detail on allowable supporting documentation.</t>
  </si>
  <si>
    <t>** The information provided in this tool is based upon the best and most current information provided by the SBA. It should not be relied upon as a substitute for legal or accounting advice from applicant’s own advisors. Please note that providing an accurate calculation and documentation of total payroll costs (e.g. paid salary/wages, allowable paid benefits, allowable paid taxes) is the responsibility of the applicant, which will be attested to as part of the application.  Therefore, applicant must ensure that the payroll costs utilized to calculate the loan amount fully align with the most recent parameters required by SBA, as described in the SBA Interim Final Rule, SBA/Treasury Department PPP FAQs, and any other guidance as updated on the SBA PPP site.  If applicant has questions on the allowable inclusion of certain payroll costs, it is recommended that they consult their own accounting or legal counsel. Nothing provided herein is to be construed as a promise or guarantee about the approval or forgiveness of an applicant’s loan.**</t>
  </si>
  <si>
    <t>Salary/Wages/Commissions</t>
  </si>
  <si>
    <t xml:space="preserve">(2) If the applicant applied for and received a Economic Injury Disaster Loan (EIDL) between January 31, 2020 and April 3, 2020 and the loan was for the purpose of paying payroll cost, business mortgage, rent, utilities and interest on any other business debt obligations that were incurred before February 15, 2020, the applicant may apply for and use the PPP loan proceeds to refinance the portion of the EIDL loan that has already been advanced. </t>
  </si>
  <si>
    <t>Benefits (Health Care/Retirement, etc.)</t>
  </si>
  <si>
    <t xml:space="preserve">(2) If the applicant applied for and received a Economic Injury Disaster Loan (EIDL) between January 31, 2020 and April 3, 2020 and the loan was for the purpose of paying payroll cost, business mortgage, rent, utilities and interet on any other business debt obligations that were incurred before February 15, 2020, the applicant may apply for and use the PPP loan proceeds to refinance the portionof the EIDL loan that has already been advanced. </t>
  </si>
  <si>
    <t xml:space="preserve"> </t>
  </si>
  <si>
    <t>Payroll Reduction Due to $100K Annualized Income Limitation (Section B)</t>
  </si>
  <si>
    <r>
      <rPr>
        <sz val="11"/>
        <color rgb="FFFF0000"/>
        <rFont val="Calibri"/>
        <family val="2"/>
        <scheme val="minor"/>
      </rPr>
      <t xml:space="preserve">Annualized </t>
    </r>
    <r>
      <rPr>
        <sz val="11"/>
        <color theme="1"/>
        <rFont val="Calibri"/>
        <family val="2"/>
        <scheme val="minor"/>
      </rPr>
      <t xml:space="preserve">Income for Employees Whose Principal Residence is Outside US </t>
    </r>
    <r>
      <rPr>
        <sz val="11"/>
        <color rgb="FFFF0000"/>
        <rFont val="Calibri"/>
        <family val="2"/>
        <scheme val="minor"/>
      </rPr>
      <t xml:space="preserve">(Multiply the </t>
    </r>
    <r>
      <rPr>
        <b/>
        <sz val="11"/>
        <color rgb="FFFF0000"/>
        <rFont val="Calibri"/>
        <family val="2"/>
        <scheme val="minor"/>
      </rPr>
      <t>Average Monthly</t>
    </r>
    <r>
      <rPr>
        <sz val="11"/>
        <color rgb="FFFF0000"/>
        <rFont val="Calibri"/>
        <family val="2"/>
        <scheme val="minor"/>
      </rPr>
      <t xml:space="preserve"> Wage during the selected period by 12)</t>
    </r>
  </si>
  <si>
    <t>Reduction to Average Monthly Payroll due to $100,000 Annualized Income Limitation</t>
  </si>
  <si>
    <t>Febuary 15 - Feb 28, 2019</t>
  </si>
  <si>
    <t>Benefits (Health Care/Retirement.etc)</t>
  </si>
  <si>
    <t>Salary/Wages/Comissions</t>
  </si>
  <si>
    <t xml:space="preserve">If rolling up employees from affiliated organizations, please provided a description of how the number of employees was calculated. </t>
  </si>
  <si>
    <t>No</t>
  </si>
  <si>
    <t>AAC SBA - Paycheck Protection Program</t>
  </si>
  <si>
    <t xml:space="preserve">For entities or operations who choose to apply as seasonal, this calculator** is intended to support the applicant and/or representative in the completion of the SBA-PPP loan application.  Enter information into cells that are shaded yellow (when applicable) to completethe loan calculator.  If a yellow cell does not apply, please leave blank. </t>
  </si>
  <si>
    <r>
      <t xml:space="preserve">Employees with </t>
    </r>
    <r>
      <rPr>
        <b/>
        <u/>
        <sz val="12"/>
        <color theme="0"/>
        <rFont val="Calibri"/>
        <family val="2"/>
        <scheme val="minor"/>
      </rPr>
      <t xml:space="preserve">Annualized </t>
    </r>
    <r>
      <rPr>
        <b/>
        <sz val="12"/>
        <color theme="0"/>
        <rFont val="Calibri"/>
        <family val="2"/>
        <scheme val="minor"/>
      </rPr>
      <t>Income Greater than $100,000  (Exclude Non-Residence Employees from Totals)</t>
    </r>
  </si>
  <si>
    <t>Q1 2019 or Q1 2020 / Annualized Info</t>
  </si>
  <si>
    <t>Part 1</t>
  </si>
  <si>
    <t>Part 2</t>
  </si>
  <si>
    <t>Net Profit/Loss from 2019 Form 1040 Schedule F Line 34 or Schedule C Line 31</t>
  </si>
  <si>
    <t>Monthly Employee Averages</t>
  </si>
  <si>
    <t>Sum of Allowable Monthly Net Profit/loss and Monthly Employee Averages</t>
  </si>
  <si>
    <t>Only Complete Part 2 if you paid non-1099 employees during 2019</t>
  </si>
  <si>
    <t>Seasonal Calculator</t>
  </si>
  <si>
    <t>Number of General Partners</t>
  </si>
  <si>
    <t>Allowable Monthly Net Profit/Loss  (Limited to $100K Annually or $8,333 per month per General Partner)</t>
  </si>
  <si>
    <t>(or $16,667 during the two month period)</t>
  </si>
  <si>
    <t>Total Number of Employees that made more than $16,667 during the two month period</t>
  </si>
  <si>
    <t>Average Monthly Wages of Employees who made more than $16,667 during the two month period ($100K Annualized)</t>
  </si>
  <si>
    <t>New Business Calculator</t>
  </si>
  <si>
    <t>Partnership Calculator</t>
  </si>
  <si>
    <t>Allowable Net Profit/Loss (Limited to $100K Annually)</t>
  </si>
  <si>
    <t>Maximum Allowable Monthly Net Profit/Loss (Limited to $8,333.00 per month)</t>
  </si>
  <si>
    <t>Allowable Net Profit/Loss (Limited to $100K Annually per General Partner)</t>
  </si>
  <si>
    <t>Standard Calculator</t>
  </si>
  <si>
    <t>Net Profit/Loss from 2019  Tax Forms (Line 22 + Line 10 of your 2019 Tax Form 1065)</t>
  </si>
  <si>
    <t xml:space="preserve">For new businesses,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</si>
  <si>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r>
      <rPr>
        <b/>
        <i/>
        <sz val="11"/>
        <rFont val="Calibri"/>
        <family val="2"/>
        <scheme val="minor"/>
      </rPr>
      <t>.</t>
    </r>
  </si>
  <si>
    <t>(If rolling up affiliated entities into this application, please provide the entities' names and EINs or Tax IDs)</t>
  </si>
  <si>
    <t>Utilize the 2 rows to record the operation's Number of Employees, Salary/Wages/Commissions, Benefits (Health Insurance/Retirement, etc.), and State and Local Taxes Paid (State Unemployment Insurance and Employer Paid State Disability Insurance, etc.).</t>
  </si>
  <si>
    <t>Acceptable supporting documentation includes third party payroll information, IRS Form 941 or Form 943 (# of employees, wages, along with internal or third party statements documenting the level of allowable benefits and taxes.  Please see source of information document for further detail on allowable supporting documentation.</t>
  </si>
  <si>
    <t>Total sum of the income for the employees who made more than $16,667 during the 2.0 month period (income earned during two month period)</t>
  </si>
  <si>
    <t xml:space="preserve">(2) If the applicant applied for and received a Economic Injury Disaster Loan (EIDL) between January 31, 2020 and April 3, 2020 and the loan was for the purpose of paying payroll cost, business mortgage, rent, utilities and internet on any other business debt obligations that were incurred before February 15, 2020, the applicant may apply for and use the PPP loan proceeds to refinance the portion of the EIDL loan that has already been advanced. </t>
  </si>
  <si>
    <t xml:space="preserve">For Partnerships or LLCs that file form 1065 Tax Return,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</si>
  <si>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t xml:space="preserve">For Sole Proprietorships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</si>
  <si>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</si>
  <si>
    <t xml:space="preserve">For entities or operations that have been in business for over 1 year,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</si>
  <si>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t xml:space="preserve">Utilize either the four quarterly rows or the one 2019 annual calculation row to record the operation's Number of Employees, Salary/Wages/Commissions, Benefits (Health Insurance/Retirement, etc.), and State and Local Taxes Paid (State Unemployment Insurance and Employer Paid State Disability Insurance, etc.). </t>
  </si>
  <si>
    <r>
      <t>Utilize the 5 rows to record the operation's Number of Employees, Salary/Wages/Commissions, Benefits (Health Insurance/Retirement, etc.), and State and Local Taxes Paid (State Unemployement Insurance and Employer Paid State Disability Insurance, etc.). You may use the average monthly payroll for the period between February 15, 2019 and June 30, 2019 or between March 1, 2019 and June 30, 2019.</t>
    </r>
    <r>
      <rPr>
        <b/>
        <i/>
        <sz val="11"/>
        <color rgb="FFFF0000"/>
        <rFont val="Calibri"/>
        <family val="2"/>
        <scheme val="minor"/>
      </rPr>
      <t xml:space="preserve"> If you use the period between March 1, 2019 and June 30, 2019, please leave the first row "Febuary 15 - Feb 28, 2019" blank.</t>
    </r>
  </si>
  <si>
    <t xml:space="preserve"> Utilize the 2019 calculation row to record the operation's Number of employees, Salary/Wages/Commissions, Benefits (Health Insurance/Retirement, etc.), and State and Local Taxes Paid (State Unemployment Insurance and Employer Paid State Disability Insurance, etc.). </t>
  </si>
  <si>
    <t>Acceptable supporting documentation includes 2019 1065, 2019 Schedule F, 2019 Schedule C, 2019 IRS Form 941 for each  quarter, along with internal or third party statements documenting the level of allowable benefits and taxes.  Please see source of information document for further detail on allowable supporting documentation.</t>
  </si>
  <si>
    <t>Acceptable supporting documentation includes 2019 1040 Schedule F, 2019 1040 Schedule C, 2019 IRS Form 941 for each  quarter, along with internal or third party statements documenting the level of allowable benefits and taxes.  Please see source of information document for further detail on allowable supporting documentation.</t>
  </si>
  <si>
    <t>(1) Any compensation to an employee whose principal residence is outside of the United States is not eligible as part of the SBA-PPP Payroll Calculation.</t>
  </si>
  <si>
    <t xml:space="preserve"> Sole Proprietorship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</si>
</sst>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0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6"/>
      <name val="Calibri"/>
      <family val="2"/>
      <scheme val="minor"/>
    </font>
    <font>
      <b/>
      <sz val="16"/>
      <color theme="1"/>
      <name val="Calibri"/>
      <family val="2"/>
      <scheme val="minor"/>
    </font>
    <font>
      <sz val="16"/>
      <color theme="1"/>
      <name val="Calibri"/>
      <family val="2"/>
      <scheme val="minor"/>
    </font>
    <font>
      <b/>
      <i/>
      <sz val="11"/>
      <color theme="1"/>
      <name val="Calibri"/>
      <family val="2"/>
      <scheme val="minor"/>
    </font>
    <font>
      <sz val="11"/>
      <color rgb="FFFF0000"/>
      <name val="Calibri"/>
      <family val="2"/>
      <scheme val="minor"/>
    </font>
    <font>
      <b/>
      <i/>
      <sz val="11"/>
      <color rgb="FFFF0000"/>
      <name val="Calibri"/>
      <family val="2"/>
      <scheme val="minor"/>
    </font>
    <font>
      <b/>
      <i/>
      <sz val="11"/>
      <name val="Calibri"/>
      <family val="2"/>
      <scheme val="minor"/>
    </font>
    <font>
      <b/>
      <i/>
      <sz val="14"/>
      <name val="Calibri"/>
      <family val="2"/>
      <scheme val="minor"/>
    </font>
    <font>
      <b/>
      <sz val="11"/>
      <name val="Calibri"/>
      <family val="2"/>
      <scheme val="minor"/>
    </font>
    <font>
      <b/>
      <sz val="9"/>
      <color theme="1"/>
      <name val="Calibri"/>
      <family val="2"/>
      <scheme val="minor"/>
    </font>
    <font>
      <b/>
      <sz val="11"/>
      <color theme="1" tint="0.249977111117893"/>
      <name val="Calibri"/>
      <family val="2"/>
      <scheme val="minor"/>
    </font>
    <font>
      <b/>
      <i/>
      <sz val="9"/>
      <color theme="1" tint="0.249977111117893"/>
      <name val="Calibri"/>
      <family val="2"/>
      <scheme val="minor"/>
    </font>
    <font>
      <b/>
      <sz val="11"/>
      <color theme="0"/>
      <name val="Calibri"/>
      <family val="2"/>
      <scheme val="minor"/>
    </font>
    <font>
      <u/>
      <sz val="11"/>
      <color theme="10"/>
      <name val="Calibri"/>
      <family val="2"/>
      <scheme val="minor"/>
    </font>
    <font>
      <b/>
      <u/>
      <sz val="11"/>
      <color theme="10"/>
      <name val="Calibri"/>
      <family val="2"/>
      <scheme val="minor"/>
    </font>
    <font>
      <b/>
      <sz val="28"/>
      <color theme="0"/>
      <name val="Calibri"/>
      <family val="2"/>
      <scheme val="minor"/>
    </font>
    <font>
      <b/>
      <sz val="9"/>
      <color theme="0"/>
      <name val="Calibri"/>
      <family val="2"/>
      <scheme val="minor"/>
    </font>
    <font>
      <b/>
      <sz val="12"/>
      <color theme="0"/>
      <name val="Calibri"/>
      <family val="2"/>
      <scheme val="minor"/>
    </font>
    <font>
      <b/>
      <sz val="10"/>
      <color theme="0"/>
      <name val="Calibri"/>
      <family val="2"/>
      <scheme val="minor"/>
    </font>
    <font>
      <b/>
      <sz val="11"/>
      <color rgb="FFFF0000"/>
      <name val="Calibri"/>
      <family val="2"/>
      <scheme val="minor"/>
    </font>
    <font>
      <b/>
      <i/>
      <sz val="11"/>
      <color theme="1" tint="0.249977111117893"/>
      <name val="Calibri"/>
      <family val="2"/>
      <scheme val="minor"/>
    </font>
    <font>
      <b/>
      <u/>
      <sz val="12"/>
      <color theme="0"/>
      <name val="Calibri"/>
      <family val="2"/>
      <scheme val="minor"/>
    </font>
    <font>
      <sz val="11"/>
      <name val="Calibri"/>
      <family val="2"/>
      <scheme val="minor"/>
    </font>
    <font>
      <b/>
      <sz val="16"/>
      <color rgb="FFFF000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rgb="FFFFFF00"/>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8" fillId="0" borderId="0" applyNumberFormat="0" applyFill="0" applyBorder="0" applyAlignment="0" applyProtection="0"/>
  </cellStyleXfs>
  <cellXfs count="245">
    <xf numFmtId="0" fontId="0" fillId="0" borderId="0" xfId="0"/>
    <xf numFmtId="0" fontId="0" fillId="0" borderId="0" xfId="0" applyProtection="1"/>
    <xf numFmtId="0" fontId="0" fillId="0" borderId="33" xfId="0" applyBorder="1" applyProtection="1"/>
    <xf numFmtId="0" fontId="0" fillId="0" borderId="0" xfId="0" applyBorder="1" applyProtection="1"/>
    <xf numFmtId="0" fontId="0" fillId="0" borderId="34" xfId="0" applyBorder="1" applyProtection="1"/>
    <xf numFmtId="0" fontId="2" fillId="0" borderId="15" xfId="0" applyFont="1" applyBorder="1" applyAlignment="1" applyProtection="1">
      <alignment horizontal="center"/>
    </xf>
    <xf numFmtId="44" fontId="0" fillId="0" borderId="17" xfId="1" applyFont="1" applyBorder="1" applyProtection="1"/>
    <xf numFmtId="0" fontId="2" fillId="0" borderId="12" xfId="0" applyFont="1" applyBorder="1" applyAlignment="1" applyProtection="1">
      <alignment horizontal="center"/>
    </xf>
    <xf numFmtId="44" fontId="0" fillId="0" borderId="13" xfId="1" applyFont="1" applyBorder="1" applyProtection="1"/>
    <xf numFmtId="0" fontId="2" fillId="0" borderId="25" xfId="0" applyFont="1" applyBorder="1" applyAlignment="1" applyProtection="1">
      <alignment horizontal="center"/>
    </xf>
    <xf numFmtId="44" fontId="0" fillId="0" borderId="27" xfId="1" applyFont="1" applyBorder="1" applyProtection="1"/>
    <xf numFmtId="44" fontId="2" fillId="0" borderId="38" xfId="1" applyFont="1" applyBorder="1" applyProtection="1"/>
    <xf numFmtId="44" fontId="2" fillId="0" borderId="39" xfId="1" applyFont="1" applyBorder="1" applyProtection="1"/>
    <xf numFmtId="44" fontId="0" fillId="0" borderId="13" xfId="1" applyNumberFormat="1" applyFont="1" applyFill="1" applyBorder="1" applyAlignment="1" applyProtection="1">
      <alignment horizontal="center"/>
    </xf>
    <xf numFmtId="44" fontId="0" fillId="0" borderId="27" xfId="1" applyNumberFormat="1" applyFont="1" applyBorder="1" applyAlignment="1" applyProtection="1">
      <alignment horizontal="center"/>
    </xf>
    <xf numFmtId="44" fontId="0" fillId="0" borderId="11" xfId="0" applyNumberFormat="1" applyBorder="1" applyProtection="1"/>
    <xf numFmtId="44" fontId="0" fillId="0" borderId="13" xfId="0" applyNumberFormat="1" applyBorder="1" applyProtection="1"/>
    <xf numFmtId="44" fontId="0" fillId="0" borderId="27" xfId="0" applyNumberFormat="1" applyBorder="1" applyProtection="1"/>
    <xf numFmtId="0" fontId="0" fillId="0" borderId="0" xfId="0" applyNumberFormat="1" applyBorder="1" applyProtection="1"/>
    <xf numFmtId="0" fontId="0" fillId="0" borderId="35" xfId="0" applyBorder="1" applyProtection="1"/>
    <xf numFmtId="0" fontId="0" fillId="0" borderId="14" xfId="0" applyBorder="1" applyProtection="1"/>
    <xf numFmtId="0" fontId="0" fillId="0" borderId="36" xfId="0" applyBorder="1" applyProtection="1"/>
    <xf numFmtId="0" fontId="0" fillId="0" borderId="9" xfId="0" applyBorder="1"/>
    <xf numFmtId="10" fontId="0" fillId="0" borderId="11" xfId="3" applyNumberFormat="1" applyFont="1" applyBorder="1"/>
    <xf numFmtId="0" fontId="0" fillId="0" borderId="12" xfId="0" applyBorder="1"/>
    <xf numFmtId="0" fontId="0" fillId="0" borderId="13" xfId="0" applyBorder="1"/>
    <xf numFmtId="44" fontId="0" fillId="0" borderId="13" xfId="1" applyFont="1" applyBorder="1"/>
    <xf numFmtId="44" fontId="0" fillId="0" borderId="13" xfId="0" applyNumberFormat="1" applyBorder="1"/>
    <xf numFmtId="164" fontId="0" fillId="0" borderId="13" xfId="2" applyNumberFormat="1" applyFont="1" applyBorder="1" applyAlignment="1">
      <alignment horizontal="center"/>
    </xf>
    <xf numFmtId="0" fontId="0" fillId="0" borderId="25" xfId="0" applyBorder="1"/>
    <xf numFmtId="0" fontId="0" fillId="0" borderId="27" xfId="0" applyBorder="1"/>
    <xf numFmtId="0" fontId="2" fillId="0" borderId="18" xfId="0" applyFont="1" applyBorder="1"/>
    <xf numFmtId="8" fontId="2" fillId="0" borderId="20" xfId="0" applyNumberFormat="1" applyFont="1" applyBorder="1"/>
    <xf numFmtId="165" fontId="0" fillId="0" borderId="13" xfId="3" applyNumberFormat="1" applyFont="1" applyBorder="1"/>
    <xf numFmtId="44" fontId="2" fillId="2" borderId="20" xfId="0" applyNumberFormat="1" applyFont="1" applyFill="1" applyBorder="1" applyProtection="1"/>
    <xf numFmtId="44" fontId="2" fillId="2" borderId="20" xfId="1" applyNumberFormat="1" applyFont="1" applyFill="1" applyBorder="1" applyAlignment="1" applyProtection="1">
      <alignment horizontal="center"/>
    </xf>
    <xf numFmtId="44" fontId="2" fillId="2" borderId="19" xfId="0" applyNumberFormat="1" applyFont="1" applyFill="1" applyBorder="1" applyProtection="1"/>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wrapText="1"/>
    </xf>
    <xf numFmtId="0" fontId="2" fillId="2" borderId="20" xfId="0" applyFont="1" applyFill="1" applyBorder="1" applyAlignment="1" applyProtection="1">
      <alignment horizontal="center" wrapText="1"/>
    </xf>
    <xf numFmtId="0" fontId="5" fillId="3" borderId="41" xfId="0" applyFont="1" applyFill="1" applyBorder="1" applyAlignment="1" applyProtection="1">
      <alignment horizontal="center"/>
    </xf>
    <xf numFmtId="44" fontId="2" fillId="2" borderId="39" xfId="0" applyNumberFormat="1" applyFont="1" applyFill="1" applyBorder="1" applyProtection="1"/>
    <xf numFmtId="0" fontId="0" fillId="0" borderId="37" xfId="0" applyFont="1" applyFill="1" applyBorder="1" applyProtection="1"/>
    <xf numFmtId="0" fontId="2" fillId="0" borderId="38" xfId="0" applyFont="1" applyFill="1" applyBorder="1" applyAlignment="1" applyProtection="1">
      <alignment horizontal="center"/>
    </xf>
    <xf numFmtId="44" fontId="1" fillId="0" borderId="39" xfId="1" applyFont="1" applyFill="1" applyBorder="1" applyProtection="1"/>
    <xf numFmtId="0" fontId="6" fillId="2" borderId="1" xfId="0" applyFont="1" applyFill="1" applyBorder="1" applyProtection="1"/>
    <xf numFmtId="0" fontId="6" fillId="2" borderId="1" xfId="0" applyFont="1" applyFill="1" applyBorder="1" applyAlignment="1" applyProtection="1">
      <alignment horizontal="center"/>
    </xf>
    <xf numFmtId="44" fontId="6" fillId="4" borderId="20" xfId="0" applyNumberFormat="1" applyFont="1" applyFill="1" applyBorder="1" applyProtection="1"/>
    <xf numFmtId="0" fontId="9" fillId="0" borderId="0" xfId="0" applyFont="1" applyBorder="1" applyProtection="1"/>
    <xf numFmtId="0" fontId="0" fillId="0" borderId="0" xfId="0" applyAlignment="1" applyProtection="1">
      <alignment wrapText="1"/>
    </xf>
    <xf numFmtId="0" fontId="0" fillId="0" borderId="33" xfId="0" applyBorder="1" applyAlignment="1" applyProtection="1">
      <alignment wrapText="1"/>
    </xf>
    <xf numFmtId="0" fontId="0" fillId="0" borderId="34" xfId="0" applyBorder="1" applyAlignment="1" applyProtection="1">
      <alignment wrapText="1"/>
    </xf>
    <xf numFmtId="0" fontId="9" fillId="0" borderId="0" xfId="0" applyFont="1" applyBorder="1" applyAlignment="1" applyProtection="1">
      <alignment wrapText="1"/>
    </xf>
    <xf numFmtId="0" fontId="9" fillId="0" borderId="0" xfId="0" applyFont="1" applyBorder="1" applyAlignment="1" applyProtection="1">
      <alignment vertical="center" wrapText="1"/>
    </xf>
    <xf numFmtId="0" fontId="9" fillId="0" borderId="34" xfId="0" applyFont="1" applyBorder="1" applyAlignment="1" applyProtection="1">
      <alignment vertical="center" wrapText="1"/>
    </xf>
    <xf numFmtId="0" fontId="13" fillId="2" borderId="19" xfId="0" applyFont="1" applyFill="1" applyBorder="1" applyAlignment="1" applyProtection="1">
      <alignment horizontal="center" wrapText="1"/>
    </xf>
    <xf numFmtId="0" fontId="2" fillId="6" borderId="37" xfId="0" applyFont="1" applyFill="1" applyBorder="1" applyProtection="1"/>
    <xf numFmtId="0" fontId="2" fillId="6" borderId="38" xfId="0" applyFont="1" applyFill="1" applyBorder="1" applyProtection="1"/>
    <xf numFmtId="0" fontId="2" fillId="6" borderId="38" xfId="0" applyFont="1" applyFill="1" applyBorder="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0" fontId="2" fillId="6" borderId="39" xfId="0" applyFont="1" applyFill="1" applyBorder="1" applyAlignment="1" applyProtection="1"/>
    <xf numFmtId="0" fontId="14" fillId="0" borderId="0" xfId="0" applyFont="1" applyFill="1" applyBorder="1" applyAlignment="1" applyProtection="1">
      <alignment wrapText="1"/>
    </xf>
    <xf numFmtId="0" fontId="2" fillId="0" borderId="0" xfId="0" applyFont="1" applyFill="1" applyBorder="1" applyAlignment="1" applyProtection="1">
      <alignment wrapText="1"/>
    </xf>
    <xf numFmtId="0" fontId="2" fillId="0" borderId="0" xfId="0" applyFont="1" applyFill="1" applyBorder="1" applyAlignment="1" applyProtection="1"/>
    <xf numFmtId="0" fontId="0" fillId="0" borderId="0" xfId="0" applyFill="1" applyBorder="1" applyAlignment="1" applyProtection="1"/>
    <xf numFmtId="0" fontId="8" fillId="0" borderId="0" xfId="0" applyFont="1" applyBorder="1" applyAlignment="1" applyProtection="1">
      <alignment horizontal="center" wrapText="1"/>
    </xf>
    <xf numFmtId="0" fontId="0" fillId="0" borderId="33" xfId="0" applyBorder="1" applyAlignment="1" applyProtection="1"/>
    <xf numFmtId="0" fontId="0" fillId="0" borderId="34" xfId="0" applyBorder="1" applyAlignment="1" applyProtection="1"/>
    <xf numFmtId="0" fontId="0" fillId="5" borderId="9" xfId="0" applyFill="1" applyBorder="1" applyAlignment="1" applyProtection="1">
      <alignment horizontal="left"/>
      <protection locked="0"/>
    </xf>
    <xf numFmtId="0" fontId="0" fillId="5" borderId="10" xfId="0" applyFill="1" applyBorder="1" applyProtection="1">
      <protection locked="0"/>
    </xf>
    <xf numFmtId="0" fontId="0" fillId="5" borderId="10" xfId="0" applyFill="1" applyBorder="1" applyAlignment="1" applyProtection="1">
      <alignment horizontal="left"/>
      <protection locked="0"/>
    </xf>
    <xf numFmtId="0" fontId="0" fillId="5" borderId="11" xfId="0" applyFill="1" applyBorder="1" applyAlignment="1" applyProtection="1">
      <protection locked="0"/>
    </xf>
    <xf numFmtId="0" fontId="0" fillId="5" borderId="12" xfId="0" applyFill="1" applyBorder="1" applyAlignment="1" applyProtection="1">
      <alignment horizontal="left"/>
      <protection locked="0"/>
    </xf>
    <xf numFmtId="0" fontId="0" fillId="5" borderId="5" xfId="0" applyFill="1" applyBorder="1" applyProtection="1">
      <protection locked="0"/>
    </xf>
    <xf numFmtId="0" fontId="0" fillId="5" borderId="5" xfId="0" applyFill="1" applyBorder="1" applyAlignment="1" applyProtection="1">
      <alignment horizontal="left"/>
      <protection locked="0"/>
    </xf>
    <xf numFmtId="0" fontId="0" fillId="5" borderId="13" xfId="0" applyFill="1" applyBorder="1" applyAlignment="1" applyProtection="1">
      <protection locked="0"/>
    </xf>
    <xf numFmtId="0" fontId="0" fillId="5" borderId="25" xfId="0" applyFill="1" applyBorder="1" applyAlignment="1" applyProtection="1">
      <alignment horizontal="left"/>
      <protection locked="0"/>
    </xf>
    <xf numFmtId="0" fontId="0" fillId="5" borderId="26" xfId="0" applyFill="1" applyBorder="1" applyProtection="1">
      <protection locked="0"/>
    </xf>
    <xf numFmtId="0" fontId="0" fillId="5" borderId="26" xfId="0" applyFill="1" applyBorder="1" applyAlignment="1" applyProtection="1">
      <alignment horizontal="left"/>
      <protection locked="0"/>
    </xf>
    <xf numFmtId="0" fontId="0" fillId="5" borderId="27" xfId="0" applyFill="1" applyBorder="1" applyAlignment="1" applyProtection="1">
      <alignment horizontal="center"/>
      <protection locked="0"/>
    </xf>
    <xf numFmtId="0" fontId="0" fillId="5" borderId="43" xfId="0" applyFill="1" applyBorder="1" applyAlignment="1" applyProtection="1">
      <alignment horizontal="left"/>
      <protection locked="0"/>
    </xf>
    <xf numFmtId="0" fontId="0" fillId="5" borderId="44" xfId="0" applyFill="1" applyBorder="1" applyProtection="1">
      <protection locked="0"/>
    </xf>
    <xf numFmtId="0" fontId="0" fillId="5" borderId="44" xfId="0" applyFill="1" applyBorder="1" applyAlignment="1" applyProtection="1">
      <alignment horizontal="left"/>
      <protection locked="0"/>
    </xf>
    <xf numFmtId="0" fontId="0" fillId="5" borderId="45" xfId="0" applyFill="1" applyBorder="1" applyAlignment="1" applyProtection="1">
      <protection locked="0"/>
    </xf>
    <xf numFmtId="0" fontId="2" fillId="5" borderId="20" xfId="0" applyFont="1" applyFill="1" applyBorder="1" applyProtection="1">
      <protection locked="0"/>
    </xf>
    <xf numFmtId="0" fontId="0" fillId="5" borderId="16" xfId="0" applyFill="1" applyBorder="1" applyProtection="1">
      <protection locked="0"/>
    </xf>
    <xf numFmtId="44" fontId="0" fillId="5" borderId="16" xfId="1" applyFont="1" applyFill="1" applyBorder="1" applyProtection="1">
      <protection locked="0"/>
    </xf>
    <xf numFmtId="44" fontId="0" fillId="5" borderId="5" xfId="1" applyFont="1" applyFill="1" applyBorder="1" applyProtection="1">
      <protection locked="0"/>
    </xf>
    <xf numFmtId="44" fontId="0" fillId="5" borderId="26" xfId="1" applyFont="1" applyFill="1" applyBorder="1" applyProtection="1">
      <protection locked="0"/>
    </xf>
    <xf numFmtId="0" fontId="0" fillId="5" borderId="11" xfId="0" applyFill="1" applyBorder="1" applyAlignment="1" applyProtection="1">
      <alignment horizontal="center"/>
      <protection locked="0"/>
    </xf>
    <xf numFmtId="44" fontId="0" fillId="5" borderId="13" xfId="1" applyNumberFormat="1" applyFont="1" applyFill="1" applyBorder="1" applyAlignment="1" applyProtection="1">
      <alignment horizontal="center"/>
      <protection locked="0"/>
    </xf>
    <xf numFmtId="0" fontId="19" fillId="8" borderId="0" xfId="8" applyFont="1" applyFill="1" applyBorder="1" applyAlignment="1" applyProtection="1">
      <alignment horizontal="center" wrapText="1"/>
    </xf>
    <xf numFmtId="44" fontId="0" fillId="0" borderId="0" xfId="0" applyNumberFormat="1" applyBorder="1" applyProtection="1"/>
    <xf numFmtId="44" fontId="0" fillId="0" borderId="27" xfId="1" applyNumberFormat="1" applyFont="1" applyFill="1" applyBorder="1" applyAlignment="1" applyProtection="1">
      <alignment horizontal="center"/>
    </xf>
    <xf numFmtId="0" fontId="0" fillId="5" borderId="17" xfId="0" applyFill="1" applyBorder="1" applyAlignment="1" applyProtection="1">
      <alignment horizontal="center"/>
      <protection locked="0"/>
    </xf>
    <xf numFmtId="17" fontId="2" fillId="0" borderId="25" xfId="0" applyNumberFormat="1" applyFont="1" applyBorder="1" applyAlignment="1" applyProtection="1">
      <alignment horizontal="center"/>
    </xf>
    <xf numFmtId="17" fontId="2" fillId="0" borderId="12" xfId="0" applyNumberFormat="1" applyFont="1" applyBorder="1" applyAlignment="1" applyProtection="1">
      <alignment horizontal="center"/>
    </xf>
    <xf numFmtId="0" fontId="8" fillId="0" borderId="14" xfId="0" applyFont="1" applyBorder="1" applyAlignment="1" applyProtection="1">
      <alignment horizontal="center" wrapText="1"/>
    </xf>
    <xf numFmtId="0" fontId="19" fillId="0" borderId="14" xfId="8" applyFont="1" applyFill="1" applyBorder="1" applyAlignment="1" applyProtection="1">
      <alignment horizontal="center" wrapText="1"/>
    </xf>
    <xf numFmtId="0" fontId="0" fillId="0" borderId="0" xfId="0" applyBorder="1" applyAlignment="1" applyProtection="1">
      <alignment horizontal="left" wrapText="1"/>
    </xf>
    <xf numFmtId="0" fontId="0" fillId="0" borderId="33" xfId="0" applyBorder="1" applyAlignment="1" applyProtection="1"/>
    <xf numFmtId="0" fontId="0" fillId="0" borderId="34" xfId="0" applyBorder="1" applyAlignment="1" applyProtection="1"/>
    <xf numFmtId="0" fontId="0" fillId="0" borderId="33" xfId="0" applyBorder="1" applyAlignment="1" applyProtection="1"/>
    <xf numFmtId="0" fontId="0" fillId="0" borderId="34" xfId="0" applyBorder="1" applyAlignment="1" applyProtection="1"/>
    <xf numFmtId="0" fontId="0" fillId="0" borderId="0" xfId="0" applyBorder="1" applyAlignment="1" applyProtection="1">
      <alignment horizontal="left" wrapText="1"/>
    </xf>
    <xf numFmtId="44" fontId="27" fillId="0" borderId="13" xfId="1" applyFont="1" applyFill="1" applyBorder="1" applyAlignment="1" applyProtection="1"/>
    <xf numFmtId="44" fontId="13" fillId="2" borderId="45" xfId="1" applyFont="1" applyFill="1" applyBorder="1" applyAlignment="1" applyProtection="1"/>
    <xf numFmtId="44" fontId="2" fillId="2" borderId="38" xfId="0" applyNumberFormat="1" applyFont="1" applyFill="1" applyBorder="1" applyProtection="1"/>
    <xf numFmtId="44" fontId="27" fillId="5" borderId="11" xfId="1" applyFont="1" applyFill="1" applyBorder="1" applyAlignment="1" applyProtection="1">
      <protection locked="0"/>
    </xf>
    <xf numFmtId="17" fontId="2" fillId="0" borderId="15" xfId="0" applyNumberFormat="1" applyFont="1" applyBorder="1" applyAlignment="1" applyProtection="1">
      <alignment horizontal="center"/>
    </xf>
    <xf numFmtId="0" fontId="11" fillId="0" borderId="0" xfId="0" applyFont="1" applyBorder="1" applyAlignment="1" applyProtection="1">
      <alignment wrapText="1"/>
    </xf>
    <xf numFmtId="43" fontId="27" fillId="5" borderId="11" xfId="2" applyFont="1" applyFill="1" applyBorder="1" applyAlignment="1" applyProtection="1">
      <alignment horizontal="center"/>
      <protection locked="0"/>
    </xf>
    <xf numFmtId="44" fontId="27" fillId="5" borderId="13" xfId="1" applyFont="1" applyFill="1" applyBorder="1" applyAlignment="1" applyProtection="1">
      <protection locked="0"/>
    </xf>
    <xf numFmtId="0" fontId="2" fillId="2" borderId="18" xfId="0" applyFont="1" applyFill="1" applyBorder="1" applyAlignment="1" applyProtection="1">
      <alignment horizontal="left"/>
    </xf>
    <xf numFmtId="0" fontId="2" fillId="2" borderId="19" xfId="0" applyFont="1" applyFill="1" applyBorder="1" applyAlignment="1" applyProtection="1">
      <alignment horizontal="left"/>
    </xf>
    <xf numFmtId="44" fontId="2" fillId="2" borderId="40" xfId="0" applyNumberFormat="1" applyFont="1" applyFill="1" applyBorder="1" applyAlignment="1" applyProtection="1">
      <alignment horizontal="center"/>
    </xf>
    <xf numFmtId="0" fontId="2" fillId="2" borderId="4" xfId="0" applyFont="1" applyFill="1" applyBorder="1" applyAlignment="1" applyProtection="1">
      <alignment horizontal="center"/>
    </xf>
    <xf numFmtId="0" fontId="0" fillId="0" borderId="33" xfId="0" applyBorder="1" applyAlignment="1" applyProtection="1"/>
    <xf numFmtId="0" fontId="0" fillId="0" borderId="0" xfId="0" applyBorder="1" applyAlignment="1" applyProtection="1"/>
    <xf numFmtId="0" fontId="0" fillId="0" borderId="34" xfId="0" applyBorder="1" applyAlignment="1" applyProtection="1"/>
    <xf numFmtId="0" fontId="20" fillId="7" borderId="35" xfId="0" applyFont="1" applyFill="1" applyBorder="1" applyAlignment="1" applyProtection="1">
      <alignment horizontal="center" vertical="center"/>
    </xf>
    <xf numFmtId="0" fontId="20" fillId="7" borderId="14" xfId="0" applyFont="1" applyFill="1" applyBorder="1" applyAlignment="1" applyProtection="1">
      <alignment horizontal="center" vertical="center"/>
    </xf>
    <xf numFmtId="0" fontId="20" fillId="7" borderId="36" xfId="0" applyFont="1" applyFill="1" applyBorder="1" applyAlignment="1" applyProtection="1">
      <alignment horizontal="center" vertical="center"/>
    </xf>
    <xf numFmtId="0" fontId="0" fillId="0" borderId="28" xfId="0" applyBorder="1" applyAlignment="1" applyProtection="1">
      <alignment horizontal="left" wrapText="1"/>
    </xf>
    <xf numFmtId="0" fontId="0" fillId="0" borderId="29" xfId="0" applyBorder="1" applyAlignment="1" applyProtection="1">
      <alignment horizontal="left" wrapText="1"/>
    </xf>
    <xf numFmtId="0" fontId="22" fillId="7" borderId="6" xfId="0" applyFont="1" applyFill="1" applyBorder="1" applyAlignment="1" applyProtection="1">
      <alignment horizontal="center"/>
    </xf>
    <xf numFmtId="0" fontId="22" fillId="7" borderId="7" xfId="0" applyFont="1" applyFill="1" applyBorder="1" applyAlignment="1" applyProtection="1">
      <alignment horizontal="center"/>
    </xf>
    <xf numFmtId="0" fontId="22" fillId="7" borderId="8" xfId="0" applyFont="1" applyFill="1" applyBorder="1" applyAlignment="1" applyProtection="1">
      <alignment horizontal="center"/>
    </xf>
    <xf numFmtId="0" fontId="0" fillId="0" borderId="31" xfId="0" applyBorder="1" applyAlignment="1" applyProtection="1">
      <alignment horizontal="left"/>
    </xf>
    <xf numFmtId="0" fontId="0" fillId="0" borderId="32" xfId="0" applyBorder="1" applyAlignment="1" applyProtection="1">
      <alignment horizontal="left"/>
    </xf>
    <xf numFmtId="0" fontId="0" fillId="0" borderId="24" xfId="0" applyBorder="1" applyAlignment="1" applyProtection="1">
      <alignment horizontal="left"/>
    </xf>
    <xf numFmtId="0" fontId="0" fillId="0" borderId="23" xfId="0" applyBorder="1" applyAlignment="1" applyProtection="1">
      <alignment horizontal="left"/>
    </xf>
    <xf numFmtId="0" fontId="8" fillId="0" borderId="6" xfId="0" applyFont="1" applyBorder="1" applyAlignment="1" applyProtection="1">
      <alignment horizontal="left" wrapText="1"/>
    </xf>
    <xf numFmtId="0" fontId="8" fillId="0" borderId="7" xfId="0" applyFont="1" applyBorder="1" applyAlignment="1" applyProtection="1">
      <alignment horizontal="left" wrapText="1"/>
    </xf>
    <xf numFmtId="0" fontId="8" fillId="0" borderId="8" xfId="0" applyFont="1" applyBorder="1" applyAlignment="1" applyProtection="1">
      <alignment horizontal="left" wrapText="1"/>
    </xf>
    <xf numFmtId="0" fontId="2" fillId="2" borderId="2" xfId="0" applyFont="1" applyFill="1" applyBorder="1" applyAlignment="1" applyProtection="1">
      <alignment horizontal="left"/>
    </xf>
    <xf numFmtId="0" fontId="2" fillId="2" borderId="3" xfId="0" applyFont="1" applyFill="1" applyBorder="1" applyAlignment="1" applyProtection="1">
      <alignment horizontal="left"/>
    </xf>
    <xf numFmtId="0" fontId="2" fillId="2" borderId="30" xfId="0" applyFont="1" applyFill="1" applyBorder="1" applyAlignment="1" applyProtection="1">
      <alignment horizontal="left"/>
    </xf>
    <xf numFmtId="44" fontId="2" fillId="5" borderId="19" xfId="1" applyFont="1" applyFill="1" applyBorder="1" applyAlignment="1" applyProtection="1">
      <alignment horizontal="center"/>
      <protection locked="0"/>
    </xf>
    <xf numFmtId="44" fontId="2" fillId="5" borderId="20" xfId="1" applyFont="1" applyFill="1" applyBorder="1" applyAlignment="1" applyProtection="1">
      <alignment horizontal="center"/>
      <protection locked="0"/>
    </xf>
    <xf numFmtId="0" fontId="0" fillId="0" borderId="9" xfId="0" applyBorder="1" applyAlignment="1" applyProtection="1">
      <alignment horizontal="left"/>
    </xf>
    <xf numFmtId="0" fontId="0" fillId="0" borderId="10" xfId="0" applyBorder="1" applyAlignment="1" applyProtection="1">
      <alignment horizontal="left"/>
    </xf>
    <xf numFmtId="0" fontId="20" fillId="7" borderId="6" xfId="0" applyFont="1" applyFill="1" applyBorder="1" applyAlignment="1" applyProtection="1">
      <alignment horizontal="center" vertical="center"/>
    </xf>
    <xf numFmtId="0" fontId="20" fillId="7" borderId="7" xfId="0" applyFont="1" applyFill="1" applyBorder="1" applyAlignment="1" applyProtection="1">
      <alignment horizontal="center" vertical="center"/>
    </xf>
    <xf numFmtId="0" fontId="20" fillId="7" borderId="8" xfId="0" applyFont="1" applyFill="1" applyBorder="1" applyAlignment="1" applyProtection="1">
      <alignment horizontal="center" vertical="center"/>
    </xf>
    <xf numFmtId="0" fontId="2" fillId="0" borderId="2" xfId="0" applyFont="1" applyBorder="1" applyAlignment="1" applyProtection="1">
      <alignment horizontal="center"/>
    </xf>
    <xf numFmtId="0" fontId="2" fillId="0" borderId="30" xfId="0" applyFont="1" applyBorder="1" applyAlignment="1" applyProtection="1">
      <alignment horizontal="center"/>
    </xf>
    <xf numFmtId="0" fontId="2" fillId="2" borderId="2" xfId="0" applyFont="1" applyFill="1" applyBorder="1" applyAlignment="1" applyProtection="1">
      <alignment horizontal="center"/>
    </xf>
    <xf numFmtId="0" fontId="2" fillId="2" borderId="30" xfId="0" applyFont="1" applyFill="1" applyBorder="1" applyAlignment="1" applyProtection="1">
      <alignment horizontal="center"/>
    </xf>
    <xf numFmtId="0" fontId="23" fillId="7" borderId="35" xfId="0" applyFont="1" applyFill="1" applyBorder="1" applyAlignment="1" applyProtection="1">
      <alignment horizontal="center" wrapText="1"/>
    </xf>
    <xf numFmtId="0" fontId="23" fillId="7" borderId="14" xfId="0" applyFont="1" applyFill="1" applyBorder="1" applyAlignment="1" applyProtection="1">
      <alignment horizontal="center" wrapText="1"/>
    </xf>
    <xf numFmtId="0" fontId="23" fillId="7" borderId="36" xfId="0" applyFont="1" applyFill="1" applyBorder="1" applyAlignment="1" applyProtection="1">
      <alignment horizontal="center" wrapText="1"/>
    </xf>
    <xf numFmtId="0" fontId="10" fillId="0" borderId="0" xfId="0" applyFont="1" applyBorder="1" applyAlignment="1" applyProtection="1">
      <alignment horizontal="center" wrapText="1"/>
    </xf>
    <xf numFmtId="0" fontId="7" fillId="5" borderId="2" xfId="0" applyFont="1" applyFill="1" applyBorder="1" applyAlignment="1" applyProtection="1">
      <alignment horizontal="left"/>
      <protection locked="0"/>
    </xf>
    <xf numFmtId="0" fontId="7" fillId="5" borderId="4" xfId="0" applyFont="1"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0" xfId="0" applyFont="1" applyBorder="1" applyAlignment="1" applyProtection="1">
      <alignment horizontal="left" wrapText="1"/>
    </xf>
    <xf numFmtId="0" fontId="22" fillId="7" borderId="2" xfId="0" applyFont="1" applyFill="1" applyBorder="1" applyAlignment="1" applyProtection="1">
      <alignment horizontal="center"/>
    </xf>
    <xf numFmtId="0" fontId="22" fillId="7" borderId="3" xfId="0" applyFont="1" applyFill="1" applyBorder="1" applyAlignment="1" applyProtection="1">
      <alignment horizontal="center"/>
    </xf>
    <xf numFmtId="0" fontId="22" fillId="7" borderId="4" xfId="0" applyFont="1" applyFill="1" applyBorder="1" applyAlignment="1" applyProtection="1">
      <alignment horizontal="center"/>
    </xf>
    <xf numFmtId="0" fontId="2" fillId="6" borderId="18" xfId="0" applyFont="1" applyFill="1" applyBorder="1" applyAlignment="1" applyProtection="1">
      <alignment horizontal="left"/>
    </xf>
    <xf numFmtId="0" fontId="2" fillId="6" borderId="19" xfId="0" applyFont="1" applyFill="1" applyBorder="1" applyAlignment="1" applyProtection="1">
      <alignment horizontal="left"/>
    </xf>
    <xf numFmtId="0" fontId="0" fillId="0" borderId="0" xfId="0" applyBorder="1" applyAlignment="1" applyProtection="1">
      <alignment horizontal="left" wrapText="1"/>
    </xf>
    <xf numFmtId="0" fontId="2" fillId="0" borderId="0" xfId="0" applyFont="1" applyAlignment="1" applyProtection="1">
      <alignment horizontal="center" vertical="center" wrapText="1"/>
    </xf>
    <xf numFmtId="0" fontId="16" fillId="5" borderId="6" xfId="0" applyFont="1" applyFill="1" applyBorder="1" applyAlignment="1" applyProtection="1">
      <alignment horizontal="left" vertical="top" wrapText="1"/>
      <protection locked="0"/>
    </xf>
    <xf numFmtId="0" fontId="15" fillId="5" borderId="7" xfId="0" applyFont="1" applyFill="1" applyBorder="1" applyAlignment="1" applyProtection="1">
      <alignment horizontal="left" vertical="top" wrapText="1"/>
      <protection locked="0"/>
    </xf>
    <xf numFmtId="0" fontId="15" fillId="5" borderId="8"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top" wrapText="1"/>
      <protection locked="0"/>
    </xf>
    <xf numFmtId="0" fontId="15" fillId="5" borderId="0" xfId="0" applyFont="1" applyFill="1" applyBorder="1" applyAlignment="1" applyProtection="1">
      <alignment horizontal="left" vertical="top" wrapText="1"/>
      <protection locked="0"/>
    </xf>
    <xf numFmtId="0" fontId="15" fillId="5" borderId="34" xfId="0" applyFont="1" applyFill="1" applyBorder="1" applyAlignment="1" applyProtection="1">
      <alignment horizontal="left" vertical="top" wrapText="1"/>
      <protection locked="0"/>
    </xf>
    <xf numFmtId="0" fontId="15" fillId="5" borderId="35" xfId="0" applyFont="1" applyFill="1" applyBorder="1" applyAlignment="1" applyProtection="1">
      <alignment horizontal="left" vertical="top" wrapText="1"/>
      <protection locked="0"/>
    </xf>
    <xf numFmtId="0" fontId="15" fillId="5" borderId="14" xfId="0" applyFont="1" applyFill="1" applyBorder="1" applyAlignment="1" applyProtection="1">
      <alignment horizontal="left" vertical="top" wrapText="1"/>
      <protection locked="0"/>
    </xf>
    <xf numFmtId="0" fontId="15" fillId="5" borderId="36" xfId="0" applyFont="1" applyFill="1" applyBorder="1" applyAlignment="1" applyProtection="1">
      <alignment horizontal="left" vertical="top" wrapText="1"/>
      <protection locked="0"/>
    </xf>
    <xf numFmtId="0" fontId="17" fillId="7" borderId="6" xfId="0" applyFont="1" applyFill="1" applyBorder="1" applyAlignment="1" applyProtection="1">
      <alignment horizontal="center" wrapText="1"/>
    </xf>
    <xf numFmtId="0" fontId="17" fillId="7" borderId="7" xfId="0" applyFont="1" applyFill="1" applyBorder="1" applyAlignment="1" applyProtection="1">
      <alignment horizontal="center" wrapText="1"/>
    </xf>
    <xf numFmtId="0" fontId="17" fillId="7" borderId="8" xfId="0" applyFont="1" applyFill="1" applyBorder="1" applyAlignment="1" applyProtection="1">
      <alignment horizontal="center" wrapText="1"/>
    </xf>
    <xf numFmtId="0" fontId="21" fillId="7" borderId="35" xfId="0" applyFont="1" applyFill="1" applyBorder="1" applyAlignment="1" applyProtection="1">
      <alignment horizontal="center" wrapText="1"/>
    </xf>
    <xf numFmtId="0" fontId="21" fillId="7" borderId="14" xfId="0" applyFont="1" applyFill="1" applyBorder="1" applyAlignment="1" applyProtection="1">
      <alignment horizontal="center" wrapText="1"/>
    </xf>
    <xf numFmtId="0" fontId="21" fillId="7" borderId="36" xfId="0" applyFont="1" applyFill="1" applyBorder="1" applyAlignment="1" applyProtection="1">
      <alignment horizontal="center" wrapText="1"/>
    </xf>
    <xf numFmtId="0" fontId="0" fillId="0" borderId="37" xfId="0" applyFont="1" applyBorder="1" applyAlignment="1" applyProtection="1">
      <alignment horizontal="left"/>
    </xf>
    <xf numFmtId="0" fontId="0" fillId="0" borderId="38" xfId="0" applyFont="1" applyBorder="1" applyAlignment="1" applyProtection="1">
      <alignment horizontal="left"/>
    </xf>
    <xf numFmtId="0" fontId="0" fillId="0" borderId="12" xfId="0" applyBorder="1" applyAlignment="1" applyProtection="1">
      <alignment horizontal="left"/>
    </xf>
    <xf numFmtId="0" fontId="0" fillId="0" borderId="5" xfId="0" applyBorder="1" applyAlignment="1" applyProtection="1">
      <alignment horizontal="left"/>
    </xf>
    <xf numFmtId="0" fontId="0" fillId="0" borderId="22" xfId="0" applyBorder="1" applyAlignment="1" applyProtection="1">
      <alignment horizontal="left"/>
    </xf>
    <xf numFmtId="0" fontId="13" fillId="2" borderId="2" xfId="0" applyFont="1" applyFill="1" applyBorder="1" applyAlignment="1" applyProtection="1">
      <alignment horizontal="left"/>
    </xf>
    <xf numFmtId="0" fontId="13" fillId="2" borderId="3" xfId="0" applyFont="1" applyFill="1" applyBorder="1" applyAlignment="1" applyProtection="1">
      <alignment horizontal="left"/>
    </xf>
    <xf numFmtId="0" fontId="13" fillId="2" borderId="30" xfId="0" applyFont="1" applyFill="1" applyBorder="1" applyAlignment="1" applyProtection="1">
      <alignment horizontal="left"/>
    </xf>
    <xf numFmtId="0" fontId="0" fillId="0" borderId="28" xfId="0" applyBorder="1" applyAlignment="1" applyProtection="1">
      <alignment horizontal="left"/>
    </xf>
    <xf numFmtId="0" fontId="0" fillId="0" borderId="21" xfId="0" applyBorder="1" applyAlignment="1" applyProtection="1">
      <alignment horizontal="left"/>
    </xf>
    <xf numFmtId="0" fontId="0" fillId="0" borderId="29" xfId="0" applyBorder="1" applyAlignment="1" applyProtection="1">
      <alignment horizontal="left"/>
    </xf>
    <xf numFmtId="44" fontId="1" fillId="5" borderId="38" xfId="1" applyFont="1" applyFill="1" applyBorder="1" applyAlignment="1" applyProtection="1">
      <alignment horizontal="center"/>
      <protection locked="0"/>
    </xf>
    <xf numFmtId="44" fontId="1" fillId="5" borderId="39" xfId="1" applyFont="1" applyFill="1" applyBorder="1" applyAlignment="1" applyProtection="1">
      <alignment horizontal="center"/>
      <protection locked="0"/>
    </xf>
    <xf numFmtId="0" fontId="2" fillId="2" borderId="6" xfId="0" applyFont="1" applyFill="1" applyBorder="1" applyAlignment="1" applyProtection="1">
      <alignment horizontal="left"/>
    </xf>
    <xf numFmtId="0" fontId="2" fillId="2" borderId="42" xfId="0" applyFont="1" applyFill="1" applyBorder="1" applyAlignment="1" applyProtection="1">
      <alignment horizontal="left"/>
    </xf>
    <xf numFmtId="0" fontId="6" fillId="4" borderId="2" xfId="0" applyFont="1" applyFill="1" applyBorder="1" applyAlignment="1" applyProtection="1">
      <alignment horizontal="left"/>
    </xf>
    <xf numFmtId="0" fontId="6" fillId="4" borderId="30" xfId="0" applyFont="1" applyFill="1" applyBorder="1" applyAlignment="1" applyProtection="1">
      <alignment horizontal="left"/>
    </xf>
    <xf numFmtId="0" fontId="0" fillId="0" borderId="6" xfId="0" applyBorder="1" applyAlignment="1" applyProtection="1"/>
    <xf numFmtId="0" fontId="0" fillId="0" borderId="7" xfId="0" applyBorder="1" applyAlignment="1" applyProtection="1"/>
    <xf numFmtId="0" fontId="0" fillId="0" borderId="8" xfId="0" applyBorder="1" applyAlignment="1" applyProtection="1"/>
    <xf numFmtId="0" fontId="25" fillId="5" borderId="6" xfId="0" applyFont="1" applyFill="1" applyBorder="1" applyAlignment="1" applyProtection="1">
      <alignment horizontal="left" vertical="top" wrapText="1"/>
      <protection locked="0"/>
    </xf>
    <xf numFmtId="0" fontId="2" fillId="0" borderId="2" xfId="0" applyFont="1" applyFill="1" applyBorder="1" applyAlignment="1" applyProtection="1">
      <alignment horizontal="center"/>
    </xf>
    <xf numFmtId="0" fontId="2" fillId="0" borderId="30" xfId="0" applyFont="1" applyFill="1" applyBorder="1" applyAlignment="1" applyProtection="1">
      <alignment horizontal="center"/>
    </xf>
    <xf numFmtId="0" fontId="22" fillId="7" borderId="35" xfId="0" applyFont="1" applyFill="1" applyBorder="1" applyAlignment="1" applyProtection="1">
      <alignment horizontal="center"/>
    </xf>
    <xf numFmtId="0" fontId="22" fillId="7" borderId="14" xfId="0" applyFont="1" applyFill="1" applyBorder="1" applyAlignment="1" applyProtection="1">
      <alignment horizontal="center"/>
    </xf>
    <xf numFmtId="0" fontId="22" fillId="7" borderId="36" xfId="0" applyFont="1" applyFill="1" applyBorder="1" applyAlignment="1" applyProtection="1">
      <alignment horizontal="center"/>
    </xf>
    <xf numFmtId="0" fontId="0" fillId="0" borderId="15" xfId="0" applyFill="1" applyBorder="1" applyAlignment="1" applyProtection="1">
      <alignment horizontal="left"/>
    </xf>
    <xf numFmtId="0" fontId="0" fillId="0" borderId="16" xfId="0" applyFill="1" applyBorder="1" applyAlignment="1" applyProtection="1">
      <alignment horizontal="left"/>
    </xf>
    <xf numFmtId="0" fontId="0" fillId="0" borderId="12" xfId="0" applyFill="1" applyBorder="1" applyAlignment="1" applyProtection="1">
      <alignment horizontal="left"/>
    </xf>
    <xf numFmtId="0" fontId="0" fillId="0" borderId="5" xfId="0" applyFill="1" applyBorder="1" applyAlignment="1" applyProtection="1">
      <alignment horizontal="left"/>
    </xf>
    <xf numFmtId="0" fontId="0" fillId="0" borderId="24" xfId="0" applyFill="1" applyBorder="1" applyAlignment="1" applyProtection="1">
      <alignment horizontal="left"/>
    </xf>
    <xf numFmtId="0" fontId="0" fillId="0" borderId="22" xfId="0" applyFill="1" applyBorder="1" applyAlignment="1" applyProtection="1">
      <alignment horizontal="left"/>
    </xf>
    <xf numFmtId="0" fontId="0" fillId="0" borderId="23" xfId="0" applyFill="1" applyBorder="1" applyAlignment="1" applyProtection="1">
      <alignment horizontal="left"/>
    </xf>
    <xf numFmtId="0" fontId="2" fillId="0" borderId="0" xfId="0" applyFont="1" applyBorder="1" applyAlignment="1" applyProtection="1">
      <alignment horizontal="center" vertical="center" wrapText="1"/>
    </xf>
    <xf numFmtId="0" fontId="8" fillId="0" borderId="33" xfId="0" applyFont="1" applyBorder="1" applyAlignment="1" applyProtection="1">
      <alignment horizontal="left" wrapText="1"/>
    </xf>
    <xf numFmtId="0" fontId="8" fillId="0" borderId="0" xfId="0" applyFont="1" applyBorder="1" applyAlignment="1" applyProtection="1">
      <alignment horizontal="left" wrapText="1"/>
    </xf>
    <xf numFmtId="0" fontId="8" fillId="0" borderId="34" xfId="0" applyFont="1" applyBorder="1" applyAlignment="1" applyProtection="1">
      <alignment horizontal="left" wrapText="1"/>
    </xf>
    <xf numFmtId="0" fontId="13" fillId="2" borderId="46" xfId="0" applyFont="1" applyFill="1" applyBorder="1" applyAlignment="1" applyProtection="1">
      <alignment horizontal="left"/>
    </xf>
    <xf numFmtId="0" fontId="13" fillId="2" borderId="47" xfId="0" applyFont="1" applyFill="1" applyBorder="1" applyAlignment="1" applyProtection="1">
      <alignment horizontal="left"/>
    </xf>
    <xf numFmtId="0" fontId="13" fillId="2" borderId="48" xfId="0" applyFont="1" applyFill="1" applyBorder="1" applyAlignment="1" applyProtection="1">
      <alignment horizontal="left"/>
    </xf>
    <xf numFmtId="0" fontId="28" fillId="2" borderId="18" xfId="0" applyFont="1" applyFill="1" applyBorder="1" applyAlignment="1" applyProtection="1">
      <alignment horizontal="center"/>
    </xf>
    <xf numFmtId="0" fontId="28" fillId="2" borderId="19" xfId="0" applyFont="1" applyFill="1" applyBorder="1" applyAlignment="1" applyProtection="1">
      <alignment horizontal="center"/>
    </xf>
    <xf numFmtId="0" fontId="28" fillId="2" borderId="20" xfId="0" applyFont="1" applyFill="1" applyBorder="1" applyAlignment="1" applyProtection="1">
      <alignment horizontal="center"/>
    </xf>
    <xf numFmtId="0" fontId="27" fillId="0" borderId="9" xfId="0" applyFont="1" applyFill="1" applyBorder="1" applyAlignment="1" applyProtection="1">
      <alignment horizontal="left"/>
    </xf>
    <xf numFmtId="0" fontId="27" fillId="0" borderId="10" xfId="0" applyFont="1" applyFill="1" applyBorder="1" applyAlignment="1" applyProtection="1">
      <alignment horizontal="left"/>
    </xf>
    <xf numFmtId="0" fontId="27" fillId="0" borderId="24" xfId="0" applyFont="1" applyFill="1" applyBorder="1" applyAlignment="1" applyProtection="1">
      <alignment horizontal="left"/>
    </xf>
    <xf numFmtId="0" fontId="27" fillId="0" borderId="22" xfId="0" applyFont="1" applyFill="1" applyBorder="1" applyAlignment="1" applyProtection="1">
      <alignment horizontal="left"/>
    </xf>
    <xf numFmtId="0" fontId="27" fillId="0" borderId="23" xfId="0" applyFont="1" applyFill="1" applyBorder="1" applyAlignment="1" applyProtection="1">
      <alignment horizontal="left"/>
    </xf>
    <xf numFmtId="0" fontId="5" fillId="4" borderId="2"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27" fillId="0" borderId="12" xfId="0" applyFont="1" applyFill="1" applyBorder="1" applyAlignment="1" applyProtection="1">
      <alignment horizontal="left"/>
    </xf>
    <xf numFmtId="0" fontId="27" fillId="0" borderId="5" xfId="0" applyFont="1" applyFill="1" applyBorder="1" applyAlignment="1" applyProtection="1">
      <alignment horizontal="left"/>
    </xf>
    <xf numFmtId="0" fontId="13" fillId="2" borderId="43" xfId="0" applyFont="1" applyFill="1" applyBorder="1" applyAlignment="1" applyProtection="1">
      <alignment horizontal="left"/>
    </xf>
    <xf numFmtId="0" fontId="13" fillId="2" borderId="44" xfId="0" applyFont="1" applyFill="1" applyBorder="1" applyAlignment="1" applyProtection="1">
      <alignment horizontal="left"/>
    </xf>
    <xf numFmtId="0" fontId="5" fillId="4" borderId="35" xfId="0" applyFont="1" applyFill="1" applyBorder="1" applyAlignment="1" applyProtection="1">
      <alignment horizontal="center"/>
    </xf>
    <xf numFmtId="0" fontId="5" fillId="4" borderId="14" xfId="0" applyFont="1" applyFill="1" applyBorder="1" applyAlignment="1" applyProtection="1">
      <alignment horizontal="center"/>
    </xf>
    <xf numFmtId="0" fontId="5" fillId="4" borderId="36" xfId="0" applyFont="1" applyFill="1" applyBorder="1" applyAlignment="1" applyProtection="1">
      <alignment horizontal="center"/>
    </xf>
    <xf numFmtId="0" fontId="27" fillId="0" borderId="31" xfId="0" applyFont="1" applyFill="1" applyBorder="1" applyAlignment="1" applyProtection="1">
      <alignment horizontal="left"/>
    </xf>
    <xf numFmtId="0" fontId="13" fillId="0" borderId="49" xfId="0" applyFont="1" applyFill="1" applyBorder="1" applyAlignment="1" applyProtection="1">
      <alignment horizontal="left"/>
    </xf>
    <xf numFmtId="0" fontId="13" fillId="0" borderId="32" xfId="0" applyFont="1" applyFill="1" applyBorder="1" applyAlignment="1" applyProtection="1">
      <alignment horizontal="left"/>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5" fillId="4" borderId="8" xfId="0" applyFont="1" applyFill="1" applyBorder="1" applyAlignment="1" applyProtection="1">
      <alignment horizontal="center"/>
    </xf>
  </cellXfs>
  <cellStyles count="9">
    <cellStyle name="Comma" xfId="2" builtinId="3"/>
    <cellStyle name="Comma 2" xfId="6"/>
    <cellStyle name="Currency" xfId="1" builtinId="4"/>
    <cellStyle name="Currency 2" xfId="7"/>
    <cellStyle name="Hyperlink" xfId="8" builtinId="8"/>
    <cellStyle name="Normal" xfId="0" builtinId="0"/>
    <cellStyle name="Normal 2" xfId="4"/>
    <cellStyle name="Percent" xfId="3" builtinId="5"/>
    <cellStyle name="Percent 2" xfId="5"/>
  </cellStyles>
  <dxfs count="0"/>
  <tableStyles count="0" defaultTableStyle="TableStyleMedium2" defaultPivotStyle="PivotStyleLight16"/>
  <colors>
    <mruColors>
      <color rgb="FF924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133350</xdr:rowOff>
    </xdr:from>
    <xdr:to>
      <xdr:col>13</xdr:col>
      <xdr:colOff>56173</xdr:colOff>
      <xdr:row>31</xdr:row>
      <xdr:rowOff>37469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1925" y="895350"/>
          <a:ext cx="7819048" cy="5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ba.gov/funding-programs/loans/coronavirus-relief-options/paycheck-protection-program-ppp" TargetMode="External"/><Relationship Id="rId2" Type="http://schemas.openxmlformats.org/officeDocument/2006/relationships/hyperlink" Target="https://www.sba.gov/document/support--faq-lenders-borrowers" TargetMode="External"/><Relationship Id="rId1" Type="http://schemas.openxmlformats.org/officeDocument/2006/relationships/hyperlink" Target="https://www.sba.gov/document/policy-guidance--ppp-interim-final-rule"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ba.gov/funding-programs/loans/coronavirus-relief-options/paycheck-protection-program-ppp" TargetMode="External"/><Relationship Id="rId2" Type="http://schemas.openxmlformats.org/officeDocument/2006/relationships/hyperlink" Target="https://www.sba.gov/document/support--faq-lenders-borrowers" TargetMode="External"/><Relationship Id="rId1" Type="http://schemas.openxmlformats.org/officeDocument/2006/relationships/hyperlink" Target="https://www.sba.gov/document/policy-guidance--ppp-interim-final-rule"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a.gov/funding-programs/loans/coronavirus-relief-options/paycheck-protection-program-ppp" TargetMode="External"/><Relationship Id="rId2" Type="http://schemas.openxmlformats.org/officeDocument/2006/relationships/hyperlink" Target="https://www.sba.gov/document/support--faq-lenders-borrowers" TargetMode="External"/><Relationship Id="rId1" Type="http://schemas.openxmlformats.org/officeDocument/2006/relationships/hyperlink" Target="https://www.sba.gov/document/policy-guidance--ppp-interim-final-rule"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a.gov/funding-programs/loans/coronavirus-relief-options/paycheck-protection-program-ppp" TargetMode="External"/><Relationship Id="rId2" Type="http://schemas.openxmlformats.org/officeDocument/2006/relationships/hyperlink" Target="https://www.sba.gov/document/support--faq-lenders-borrowers" TargetMode="External"/><Relationship Id="rId1" Type="http://schemas.openxmlformats.org/officeDocument/2006/relationships/hyperlink" Target="https://www.sba.gov/document/policy-guidance--ppp-interim-final-rule"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ba.gov/funding-programs/loans/coronavirus-relief-options/paycheck-protection-program-ppp" TargetMode="External"/><Relationship Id="rId2" Type="http://schemas.openxmlformats.org/officeDocument/2006/relationships/hyperlink" Target="https://www.sba.gov/document/support--faq-lenders-borrowers" TargetMode="External"/><Relationship Id="rId1" Type="http://schemas.openxmlformats.org/officeDocument/2006/relationships/hyperlink" Target="https://www.sba.gov/document/policy-guidance--ppp-interim-final-rule"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7" sqref="R27"/>
    </sheetView>
  </sheetViews>
  <sheetFormatPr defaultColWidth="8.85546875" defaultRowHeight="15" x14ac:dyDescent="0.25"/>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M77"/>
  <sheetViews>
    <sheetView showGridLines="0" tabSelected="1" zoomScale="125" zoomScaleNormal="125" workbookViewId="0">
      <selection activeCell="D16" sqref="D16"/>
    </sheetView>
  </sheetViews>
  <sheetFormatPr defaultColWidth="9.140625" defaultRowHeight="15" x14ac:dyDescent="0.25"/>
  <cols>
    <col min="1" max="1" width="3.42578125" style="1" customWidth="1"/>
    <col min="2" max="2" width="9.140625" style="1"/>
    <col min="3" max="3" width="34" style="1" customWidth="1"/>
    <col min="4" max="4" width="29.140625" style="1" customWidth="1"/>
    <col min="5" max="5" width="31" style="1" customWidth="1"/>
    <col min="6" max="6" width="28.28515625" style="1" customWidth="1"/>
    <col min="7" max="7" width="14.42578125" style="1" customWidth="1"/>
    <col min="8" max="8" width="18.28515625" style="1" customWidth="1"/>
    <col min="9" max="9" width="20" style="1" customWidth="1"/>
    <col min="10" max="12" width="9.140625" style="1"/>
    <col min="13" max="13" width="9.140625" style="1" hidden="1" customWidth="1"/>
    <col min="14" max="16384" width="9.140625" style="1"/>
  </cols>
  <sheetData>
    <row r="1" spans="2:13" ht="15.75" thickBot="1" x14ac:dyDescent="0.3"/>
    <row r="2" spans="2:13" ht="38.25" customHeight="1" x14ac:dyDescent="0.25">
      <c r="B2" s="143" t="s">
        <v>26</v>
      </c>
      <c r="C2" s="144"/>
      <c r="D2" s="144"/>
      <c r="E2" s="144"/>
      <c r="F2" s="144"/>
      <c r="G2" s="144"/>
      <c r="H2" s="144"/>
      <c r="I2" s="145"/>
    </row>
    <row r="3" spans="2:13" ht="30" customHeight="1" thickBot="1" x14ac:dyDescent="0.3">
      <c r="B3" s="121" t="s">
        <v>90</v>
      </c>
      <c r="C3" s="122"/>
      <c r="D3" s="122"/>
      <c r="E3" s="122"/>
      <c r="F3" s="122"/>
      <c r="G3" s="122"/>
      <c r="H3" s="122"/>
      <c r="I3" s="123"/>
    </row>
    <row r="4" spans="2:13" ht="15" customHeight="1" x14ac:dyDescent="0.25">
      <c r="B4" s="118"/>
      <c r="C4" s="119"/>
      <c r="D4" s="119"/>
      <c r="E4" s="119"/>
      <c r="F4" s="119"/>
      <c r="G4" s="119"/>
      <c r="H4" s="119"/>
      <c r="I4" s="120"/>
    </row>
    <row r="5" spans="2:13" ht="29.45" customHeight="1" x14ac:dyDescent="0.25">
      <c r="B5" s="67"/>
      <c r="C5" s="158" t="s">
        <v>102</v>
      </c>
      <c r="D5" s="158"/>
      <c r="E5" s="158"/>
      <c r="F5" s="158"/>
      <c r="G5" s="158"/>
      <c r="H5" s="158"/>
      <c r="I5" s="68"/>
    </row>
    <row r="6" spans="2:13" ht="17.25" customHeight="1" x14ac:dyDescent="0.25">
      <c r="B6" s="67"/>
      <c r="C6" s="153"/>
      <c r="D6" s="153"/>
      <c r="E6" s="153"/>
      <c r="F6" s="153"/>
      <c r="G6" s="153"/>
      <c r="H6" s="153"/>
      <c r="I6" s="68"/>
    </row>
    <row r="7" spans="2:13" ht="57" customHeight="1" x14ac:dyDescent="0.3">
      <c r="B7" s="67"/>
      <c r="C7" s="158" t="s">
        <v>101</v>
      </c>
      <c r="D7" s="158"/>
      <c r="E7" s="158"/>
      <c r="F7" s="158"/>
      <c r="G7" s="158"/>
      <c r="H7" s="158"/>
      <c r="I7" s="68"/>
    </row>
    <row r="8" spans="2:13" ht="15.75" thickBot="1" x14ac:dyDescent="0.3">
      <c r="B8" s="2"/>
      <c r="C8" s="3"/>
      <c r="D8" s="3"/>
      <c r="E8" s="3"/>
      <c r="F8" s="3"/>
      <c r="G8" s="3"/>
      <c r="H8" s="3"/>
      <c r="I8" s="4"/>
    </row>
    <row r="9" spans="2:13" ht="21.75" thickBot="1" x14ac:dyDescent="0.4">
      <c r="B9" s="2"/>
      <c r="C9" s="45" t="s">
        <v>7</v>
      </c>
      <c r="D9" s="154"/>
      <c r="E9" s="155"/>
      <c r="F9" s="46" t="s">
        <v>12</v>
      </c>
      <c r="G9" s="156"/>
      <c r="H9" s="157"/>
      <c r="I9" s="4"/>
    </row>
    <row r="10" spans="2:13" x14ac:dyDescent="0.25">
      <c r="B10" s="2"/>
      <c r="C10" s="3"/>
      <c r="D10" s="3"/>
      <c r="E10" s="3"/>
      <c r="F10" s="3"/>
      <c r="G10" s="3"/>
      <c r="H10" s="3"/>
      <c r="I10" s="4"/>
      <c r="M10" s="1" t="s">
        <v>8</v>
      </c>
    </row>
    <row r="11" spans="2:13" ht="15.75" thickBot="1" x14ac:dyDescent="0.3">
      <c r="B11" s="2"/>
      <c r="C11" s="3"/>
      <c r="D11" s="3"/>
      <c r="E11" s="3"/>
      <c r="F11" s="3"/>
      <c r="G11" s="3"/>
      <c r="H11" s="3"/>
      <c r="I11" s="4"/>
    </row>
    <row r="12" spans="2:13" ht="16.5" customHeight="1" x14ac:dyDescent="0.25">
      <c r="B12" s="2"/>
      <c r="C12" s="175" t="s">
        <v>47</v>
      </c>
      <c r="D12" s="176"/>
      <c r="E12" s="176"/>
      <c r="F12" s="177"/>
      <c r="G12" s="63"/>
      <c r="H12" s="63"/>
      <c r="I12" s="4"/>
    </row>
    <row r="13" spans="2:13" ht="16.5" customHeight="1" thickBot="1" x14ac:dyDescent="0.3">
      <c r="B13" s="2"/>
      <c r="C13" s="178" t="s">
        <v>94</v>
      </c>
      <c r="D13" s="179"/>
      <c r="E13" s="179"/>
      <c r="F13" s="180"/>
      <c r="G13" s="62"/>
      <c r="H13" s="62"/>
      <c r="I13" s="4"/>
    </row>
    <row r="14" spans="2:13" ht="15.75" thickBot="1" x14ac:dyDescent="0.3">
      <c r="B14" s="2"/>
      <c r="C14" s="56" t="s">
        <v>48</v>
      </c>
      <c r="D14" s="58" t="s">
        <v>49</v>
      </c>
      <c r="E14" s="57" t="s">
        <v>48</v>
      </c>
      <c r="F14" s="61" t="s">
        <v>49</v>
      </c>
      <c r="G14" s="64"/>
      <c r="H14" s="64"/>
      <c r="I14" s="4"/>
    </row>
    <row r="15" spans="2:13" x14ac:dyDescent="0.25">
      <c r="B15" s="2"/>
      <c r="C15" s="69">
        <v>1</v>
      </c>
      <c r="D15" s="70"/>
      <c r="E15" s="71">
        <v>6</v>
      </c>
      <c r="F15" s="72"/>
      <c r="G15" s="65"/>
      <c r="H15" s="65"/>
      <c r="I15" s="4"/>
    </row>
    <row r="16" spans="2:13" x14ac:dyDescent="0.25">
      <c r="B16" s="2"/>
      <c r="C16" s="73">
        <v>2</v>
      </c>
      <c r="D16" s="74"/>
      <c r="E16" s="75">
        <v>7</v>
      </c>
      <c r="F16" s="76"/>
      <c r="G16" s="65"/>
      <c r="H16" s="65"/>
      <c r="I16" s="4"/>
    </row>
    <row r="17" spans="2:13" x14ac:dyDescent="0.25">
      <c r="B17" s="2"/>
      <c r="C17" s="77">
        <v>3</v>
      </c>
      <c r="D17" s="78"/>
      <c r="E17" s="79">
        <v>8</v>
      </c>
      <c r="F17" s="80"/>
      <c r="G17" s="60"/>
      <c r="H17" s="60"/>
      <c r="I17" s="4"/>
    </row>
    <row r="18" spans="2:13" x14ac:dyDescent="0.25">
      <c r="B18" s="2"/>
      <c r="C18" s="77">
        <v>4</v>
      </c>
      <c r="D18" s="78"/>
      <c r="E18" s="79">
        <v>9</v>
      </c>
      <c r="F18" s="80"/>
      <c r="G18" s="60"/>
      <c r="H18" s="60"/>
      <c r="I18" s="4"/>
    </row>
    <row r="19" spans="2:13" ht="15.75" thickBot="1" x14ac:dyDescent="0.3">
      <c r="B19" s="2"/>
      <c r="C19" s="81">
        <v>5</v>
      </c>
      <c r="D19" s="82"/>
      <c r="E19" s="83">
        <v>10</v>
      </c>
      <c r="F19" s="84"/>
      <c r="G19" s="65"/>
      <c r="H19" s="65"/>
      <c r="I19" s="4"/>
    </row>
    <row r="20" spans="2:13" x14ac:dyDescent="0.25">
      <c r="B20" s="2"/>
      <c r="C20" s="59"/>
      <c r="D20" s="59"/>
      <c r="E20" s="59"/>
      <c r="F20" s="59"/>
      <c r="G20" s="60"/>
      <c r="H20" s="60"/>
      <c r="I20" s="4"/>
    </row>
    <row r="21" spans="2:13" ht="15.75" thickBot="1" x14ac:dyDescent="0.3">
      <c r="B21" s="2"/>
      <c r="C21" s="3"/>
      <c r="D21" s="3"/>
      <c r="E21" s="3"/>
      <c r="F21" s="3"/>
      <c r="G21" s="3"/>
      <c r="H21" s="3"/>
      <c r="I21" s="4"/>
    </row>
    <row r="22" spans="2:13" ht="16.5" thickBot="1" x14ac:dyDescent="0.3">
      <c r="B22" s="2"/>
      <c r="C22" s="159" t="s">
        <v>30</v>
      </c>
      <c r="D22" s="160"/>
      <c r="E22" s="161"/>
      <c r="F22" s="53"/>
      <c r="G22" s="53"/>
      <c r="H22" s="53"/>
      <c r="I22" s="54"/>
    </row>
    <row r="23" spans="2:13" ht="15.75" thickBot="1" x14ac:dyDescent="0.3">
      <c r="B23" s="2"/>
      <c r="C23" s="162" t="s">
        <v>31</v>
      </c>
      <c r="D23" s="163"/>
      <c r="E23" s="85">
        <v>0</v>
      </c>
      <c r="F23" s="53"/>
      <c r="G23" s="53"/>
      <c r="H23" s="53"/>
      <c r="I23" s="54"/>
    </row>
    <row r="24" spans="2:13" x14ac:dyDescent="0.25">
      <c r="B24" s="2"/>
      <c r="C24" s="166" t="s">
        <v>50</v>
      </c>
      <c r="D24" s="167"/>
      <c r="E24" s="168"/>
      <c r="F24" s="53"/>
      <c r="G24" s="53"/>
      <c r="H24" s="53"/>
      <c r="I24" s="54"/>
    </row>
    <row r="25" spans="2:13" x14ac:dyDescent="0.25">
      <c r="B25" s="2"/>
      <c r="C25" s="169"/>
      <c r="D25" s="170"/>
      <c r="E25" s="171"/>
      <c r="F25" s="53"/>
      <c r="G25" s="53"/>
      <c r="H25" s="53"/>
      <c r="I25" s="54"/>
    </row>
    <row r="26" spans="2:13" ht="15.75" thickBot="1" x14ac:dyDescent="0.3">
      <c r="B26" s="2"/>
      <c r="C26" s="172"/>
      <c r="D26" s="173"/>
      <c r="E26" s="174"/>
      <c r="F26" s="53"/>
      <c r="G26" s="53"/>
      <c r="H26" s="53"/>
      <c r="I26" s="54"/>
    </row>
    <row r="27" spans="2:13" x14ac:dyDescent="0.25">
      <c r="B27" s="2"/>
      <c r="C27" s="3"/>
      <c r="D27" s="3"/>
      <c r="E27" s="3"/>
      <c r="F27" s="53"/>
      <c r="G27" s="53"/>
      <c r="H27" s="53"/>
      <c r="I27" s="54"/>
    </row>
    <row r="28" spans="2:13" ht="15.75" thickBot="1" x14ac:dyDescent="0.3">
      <c r="B28" s="2"/>
      <c r="C28" s="3"/>
      <c r="D28" s="3"/>
      <c r="E28" s="3"/>
      <c r="F28" s="53"/>
      <c r="G28" s="53"/>
      <c r="H28" s="53"/>
      <c r="I28" s="54"/>
    </row>
    <row r="29" spans="2:13" ht="21.75" thickBot="1" x14ac:dyDescent="0.4">
      <c r="B29" s="2"/>
      <c r="C29" s="40" t="s">
        <v>32</v>
      </c>
      <c r="D29" s="3"/>
      <c r="E29" s="3"/>
      <c r="F29" s="3"/>
      <c r="G29" s="3"/>
      <c r="H29" s="3"/>
      <c r="I29" s="4"/>
    </row>
    <row r="30" spans="2:13" ht="33.6" customHeight="1" x14ac:dyDescent="0.25">
      <c r="B30" s="2"/>
      <c r="C30" s="133" t="s">
        <v>103</v>
      </c>
      <c r="D30" s="134"/>
      <c r="E30" s="134"/>
      <c r="F30" s="134"/>
      <c r="G30" s="134"/>
      <c r="H30" s="135"/>
      <c r="I30" s="4"/>
      <c r="M30" s="1">
        <v>8</v>
      </c>
    </row>
    <row r="31" spans="2:13" ht="15.75" thickBot="1" x14ac:dyDescent="0.3">
      <c r="B31" s="2"/>
      <c r="C31" s="2"/>
      <c r="D31" s="3"/>
      <c r="E31" s="3"/>
      <c r="F31" s="3"/>
      <c r="G31" s="3"/>
      <c r="H31" s="4"/>
      <c r="I31" s="4"/>
      <c r="M31" s="1">
        <v>9</v>
      </c>
    </row>
    <row r="32" spans="2:13" ht="15.75" x14ac:dyDescent="0.25">
      <c r="B32" s="2"/>
      <c r="C32" s="126" t="s">
        <v>36</v>
      </c>
      <c r="D32" s="127"/>
      <c r="E32" s="127"/>
      <c r="F32" s="127"/>
      <c r="G32" s="127"/>
      <c r="H32" s="128"/>
      <c r="I32" s="4"/>
      <c r="M32" s="1">
        <v>10</v>
      </c>
    </row>
    <row r="33" spans="2:13" ht="31.5" customHeight="1" thickBot="1" x14ac:dyDescent="0.3">
      <c r="B33" s="2"/>
      <c r="C33" s="150" t="s">
        <v>54</v>
      </c>
      <c r="D33" s="151"/>
      <c r="E33" s="151"/>
      <c r="F33" s="151"/>
      <c r="G33" s="151"/>
      <c r="H33" s="152"/>
      <c r="I33" s="4"/>
    </row>
    <row r="34" spans="2:13" ht="29.1" customHeight="1" thickBot="1" x14ac:dyDescent="0.3">
      <c r="B34" s="2"/>
      <c r="C34" s="37" t="s">
        <v>2</v>
      </c>
      <c r="D34" s="55" t="s">
        <v>45</v>
      </c>
      <c r="E34" s="38" t="s">
        <v>56</v>
      </c>
      <c r="F34" s="38" t="s">
        <v>58</v>
      </c>
      <c r="G34" s="38" t="s">
        <v>3</v>
      </c>
      <c r="H34" s="39" t="s">
        <v>5</v>
      </c>
      <c r="I34" s="4"/>
      <c r="M34" s="1">
        <v>11</v>
      </c>
    </row>
    <row r="35" spans="2:13" x14ac:dyDescent="0.25">
      <c r="B35" s="2"/>
      <c r="C35" s="5" t="s">
        <v>72</v>
      </c>
      <c r="D35" s="86">
        <v>0</v>
      </c>
      <c r="E35" s="87">
        <v>0</v>
      </c>
      <c r="F35" s="87">
        <v>0</v>
      </c>
      <c r="G35" s="87">
        <v>0</v>
      </c>
      <c r="H35" s="6">
        <f>SUM(E35:G35)</f>
        <v>0</v>
      </c>
      <c r="I35" s="4"/>
      <c r="M35" s="1">
        <v>12</v>
      </c>
    </row>
    <row r="36" spans="2:13" x14ac:dyDescent="0.25">
      <c r="B36" s="2"/>
      <c r="C36" s="7" t="s">
        <v>0</v>
      </c>
      <c r="D36" s="74">
        <v>0</v>
      </c>
      <c r="E36" s="88">
        <v>0</v>
      </c>
      <c r="F36" s="88">
        <v>0</v>
      </c>
      <c r="G36" s="88">
        <v>0</v>
      </c>
      <c r="H36" s="8">
        <f>SUM(E36:G36)</f>
        <v>0</v>
      </c>
      <c r="I36" s="4"/>
      <c r="M36" s="1">
        <v>13</v>
      </c>
    </row>
    <row r="37" spans="2:13" x14ac:dyDescent="0.25">
      <c r="B37" s="2"/>
      <c r="C37" s="7" t="s">
        <v>1</v>
      </c>
      <c r="D37" s="74">
        <v>0</v>
      </c>
      <c r="E37" s="88">
        <v>0</v>
      </c>
      <c r="F37" s="88">
        <v>0</v>
      </c>
      <c r="G37" s="88">
        <v>0</v>
      </c>
      <c r="H37" s="8">
        <f>SUM(E37:G37)</f>
        <v>0</v>
      </c>
      <c r="I37" s="4"/>
      <c r="M37" s="1">
        <v>14</v>
      </c>
    </row>
    <row r="38" spans="2:13" ht="15.75" thickBot="1" x14ac:dyDescent="0.3">
      <c r="B38" s="2"/>
      <c r="C38" s="9" t="s">
        <v>16</v>
      </c>
      <c r="D38" s="78">
        <v>0</v>
      </c>
      <c r="E38" s="89">
        <v>0</v>
      </c>
      <c r="F38" s="89">
        <v>0</v>
      </c>
      <c r="G38" s="89">
        <v>0</v>
      </c>
      <c r="H38" s="10">
        <f>SUM(E38:G38)</f>
        <v>0</v>
      </c>
      <c r="I38" s="4"/>
    </row>
    <row r="39" spans="2:13" ht="15.75" thickBot="1" x14ac:dyDescent="0.3">
      <c r="B39" s="2"/>
      <c r="C39" s="146" t="s">
        <v>4</v>
      </c>
      <c r="D39" s="147"/>
      <c r="E39" s="11">
        <f>SUM(E35:E38)</f>
        <v>0</v>
      </c>
      <c r="F39" s="11">
        <f>SUM(F35:F38)</f>
        <v>0</v>
      </c>
      <c r="G39" s="11">
        <f>SUM(G35:G38)</f>
        <v>0</v>
      </c>
      <c r="H39" s="12">
        <f>SUM(H35:H38)</f>
        <v>0</v>
      </c>
      <c r="I39" s="4"/>
    </row>
    <row r="40" spans="2:13" ht="15.75" thickBot="1" x14ac:dyDescent="0.3">
      <c r="B40" s="2"/>
      <c r="C40" s="148" t="s">
        <v>6</v>
      </c>
      <c r="D40" s="149"/>
      <c r="E40" s="36">
        <f>E39/12</f>
        <v>0</v>
      </c>
      <c r="F40" s="36">
        <f t="shared" ref="F40:G40" si="0">F39/12</f>
        <v>0</v>
      </c>
      <c r="G40" s="36">
        <f t="shared" si="0"/>
        <v>0</v>
      </c>
      <c r="H40" s="34">
        <f>H39/12</f>
        <v>0</v>
      </c>
      <c r="I40" s="4"/>
    </row>
    <row r="41" spans="2:13" x14ac:dyDescent="0.25">
      <c r="B41" s="2"/>
      <c r="C41" s="3"/>
      <c r="D41" s="3"/>
      <c r="E41" s="3"/>
      <c r="F41" s="3"/>
      <c r="G41" s="3"/>
      <c r="H41" s="3"/>
      <c r="I41" s="4"/>
    </row>
    <row r="42" spans="2:13" ht="15.75" thickBot="1" x14ac:dyDescent="0.3">
      <c r="B42" s="2"/>
      <c r="C42" s="3"/>
      <c r="D42" s="3"/>
      <c r="E42" s="3"/>
      <c r="F42" s="3"/>
      <c r="G42" s="3"/>
      <c r="H42" s="3"/>
      <c r="I42" s="4"/>
    </row>
    <row r="43" spans="2:13" ht="21.75" thickBot="1" x14ac:dyDescent="0.4">
      <c r="B43" s="2"/>
      <c r="C43" s="40" t="s">
        <v>33</v>
      </c>
      <c r="D43" s="3"/>
      <c r="E43" s="3"/>
      <c r="F43" s="3"/>
      <c r="G43" s="3"/>
      <c r="H43" s="3"/>
      <c r="I43" s="4"/>
    </row>
    <row r="44" spans="2:13" ht="16.5" thickBot="1" x14ac:dyDescent="0.3">
      <c r="B44" s="2"/>
      <c r="C44" s="126" t="s">
        <v>28</v>
      </c>
      <c r="D44" s="127"/>
      <c r="E44" s="127"/>
      <c r="F44" s="127"/>
      <c r="G44" s="128"/>
      <c r="H44" s="3"/>
      <c r="I44" s="4"/>
    </row>
    <row r="45" spans="2:13" x14ac:dyDescent="0.25">
      <c r="B45" s="2"/>
      <c r="C45" s="141" t="s">
        <v>27</v>
      </c>
      <c r="D45" s="142"/>
      <c r="E45" s="142"/>
      <c r="F45" s="142"/>
      <c r="G45" s="90">
        <v>0</v>
      </c>
      <c r="H45" s="3"/>
      <c r="I45" s="4"/>
    </row>
    <row r="46" spans="2:13" x14ac:dyDescent="0.25">
      <c r="B46" s="2"/>
      <c r="C46" s="183" t="s">
        <v>9</v>
      </c>
      <c r="D46" s="184"/>
      <c r="E46" s="184"/>
      <c r="F46" s="184"/>
      <c r="G46" s="91">
        <v>0</v>
      </c>
      <c r="H46" s="3"/>
      <c r="I46" s="4"/>
    </row>
    <row r="47" spans="2:13" x14ac:dyDescent="0.25">
      <c r="B47" s="2"/>
      <c r="C47" s="131" t="s">
        <v>10</v>
      </c>
      <c r="D47" s="185"/>
      <c r="E47" s="185"/>
      <c r="F47" s="132"/>
      <c r="G47" s="13">
        <f>G46/12</f>
        <v>0</v>
      </c>
      <c r="H47" s="3"/>
      <c r="I47" s="4"/>
    </row>
    <row r="48" spans="2:13" ht="15.75" thickBot="1" x14ac:dyDescent="0.3">
      <c r="B48" s="2"/>
      <c r="C48" s="189" t="s">
        <v>11</v>
      </c>
      <c r="D48" s="190"/>
      <c r="E48" s="190"/>
      <c r="F48" s="191"/>
      <c r="G48" s="14">
        <f>G45*8333.33</f>
        <v>0</v>
      </c>
      <c r="H48" s="3"/>
      <c r="I48" s="4"/>
    </row>
    <row r="49" spans="2:9" ht="15.75" thickBot="1" x14ac:dyDescent="0.3">
      <c r="B49" s="2"/>
      <c r="C49" s="186" t="s">
        <v>46</v>
      </c>
      <c r="D49" s="187"/>
      <c r="E49" s="187"/>
      <c r="F49" s="188"/>
      <c r="G49" s="35">
        <f>G47-G48</f>
        <v>0</v>
      </c>
      <c r="H49" s="3"/>
      <c r="I49" s="4"/>
    </row>
    <row r="50" spans="2:9" x14ac:dyDescent="0.25">
      <c r="B50" s="2"/>
      <c r="C50" s="3"/>
      <c r="D50" s="3"/>
      <c r="E50" s="3"/>
      <c r="F50" s="3"/>
      <c r="G50" s="3"/>
      <c r="H50" s="3"/>
      <c r="I50" s="4"/>
    </row>
    <row r="51" spans="2:9" ht="15.75" thickBot="1" x14ac:dyDescent="0.3">
      <c r="B51" s="2"/>
      <c r="C51" s="3"/>
      <c r="D51" s="3"/>
      <c r="E51" s="3"/>
      <c r="F51" s="3"/>
      <c r="G51" s="3"/>
      <c r="H51" s="3"/>
      <c r="I51" s="4"/>
    </row>
    <row r="52" spans="2:9" ht="21.75" thickBot="1" x14ac:dyDescent="0.4">
      <c r="B52" s="2"/>
      <c r="C52" s="40" t="s">
        <v>34</v>
      </c>
      <c r="D52" s="3"/>
      <c r="E52" s="3"/>
      <c r="F52" s="3"/>
      <c r="G52" s="3"/>
      <c r="H52" s="3"/>
      <c r="I52" s="4"/>
    </row>
    <row r="53" spans="2:9" ht="16.5" thickBot="1" x14ac:dyDescent="0.3">
      <c r="B53" s="2"/>
      <c r="C53" s="159" t="s">
        <v>29</v>
      </c>
      <c r="D53" s="160"/>
      <c r="E53" s="160"/>
      <c r="F53" s="160"/>
      <c r="G53" s="160"/>
      <c r="H53" s="161"/>
      <c r="I53" s="4"/>
    </row>
    <row r="54" spans="2:9" ht="15.75" thickBot="1" x14ac:dyDescent="0.3">
      <c r="B54" s="2"/>
      <c r="C54" s="181" t="s">
        <v>15</v>
      </c>
      <c r="D54" s="182"/>
      <c r="E54" s="182"/>
      <c r="F54" s="182"/>
      <c r="G54" s="192">
        <v>0</v>
      </c>
      <c r="H54" s="193"/>
      <c r="I54" s="4"/>
    </row>
    <row r="55" spans="2:9" ht="15.75" thickBot="1" x14ac:dyDescent="0.3">
      <c r="B55" s="2"/>
      <c r="C55" s="114" t="s">
        <v>14</v>
      </c>
      <c r="D55" s="115"/>
      <c r="E55" s="115"/>
      <c r="F55" s="115"/>
      <c r="G55" s="116">
        <f>G54/12</f>
        <v>0</v>
      </c>
      <c r="H55" s="117"/>
      <c r="I55" s="4"/>
    </row>
    <row r="56" spans="2:9" x14ac:dyDescent="0.25">
      <c r="B56" s="2"/>
      <c r="C56" s="3"/>
      <c r="D56" s="3"/>
      <c r="E56" s="3"/>
      <c r="F56" s="3"/>
      <c r="G56" s="3"/>
      <c r="H56" s="3"/>
      <c r="I56" s="4"/>
    </row>
    <row r="57" spans="2:9" ht="15.75" thickBot="1" x14ac:dyDescent="0.3">
      <c r="B57" s="2"/>
      <c r="C57" s="3"/>
      <c r="D57" s="3"/>
      <c r="E57" s="3"/>
      <c r="F57" s="3"/>
      <c r="G57" s="3"/>
      <c r="H57" s="3"/>
      <c r="I57" s="4"/>
    </row>
    <row r="58" spans="2:9" ht="21.75" thickBot="1" x14ac:dyDescent="0.4">
      <c r="B58" s="2"/>
      <c r="C58" s="40" t="s">
        <v>35</v>
      </c>
      <c r="D58" s="3"/>
      <c r="E58" s="3"/>
      <c r="F58" s="3"/>
      <c r="G58" s="3"/>
      <c r="H58" s="3"/>
      <c r="I58" s="4"/>
    </row>
    <row r="59" spans="2:9" ht="16.5" thickBot="1" x14ac:dyDescent="0.3">
      <c r="B59" s="2"/>
      <c r="C59" s="126" t="s">
        <v>44</v>
      </c>
      <c r="D59" s="127"/>
      <c r="E59" s="127"/>
      <c r="F59" s="127"/>
      <c r="G59" s="127"/>
      <c r="H59" s="128"/>
      <c r="I59" s="4"/>
    </row>
    <row r="60" spans="2:9" ht="15.75" thickBot="1" x14ac:dyDescent="0.3">
      <c r="B60" s="2"/>
      <c r="C60" s="136" t="s">
        <v>17</v>
      </c>
      <c r="D60" s="137"/>
      <c r="E60" s="137"/>
      <c r="F60" s="138"/>
      <c r="G60" s="139">
        <v>0</v>
      </c>
      <c r="H60" s="140"/>
      <c r="I60" s="4"/>
    </row>
    <row r="61" spans="2:9" x14ac:dyDescent="0.25">
      <c r="B61" s="2"/>
      <c r="C61" s="3"/>
      <c r="D61" s="3"/>
      <c r="E61" s="3"/>
      <c r="F61" s="3"/>
      <c r="G61" s="3"/>
      <c r="H61" s="3"/>
      <c r="I61" s="4"/>
    </row>
    <row r="62" spans="2:9" ht="15.75" thickBot="1" x14ac:dyDescent="0.3">
      <c r="B62" s="2"/>
      <c r="C62" s="3"/>
      <c r="D62" s="3"/>
      <c r="E62" s="3"/>
      <c r="F62" s="3"/>
      <c r="G62" s="3"/>
      <c r="H62" s="3"/>
      <c r="I62" s="4"/>
    </row>
    <row r="63" spans="2:9" ht="16.5" thickBot="1" x14ac:dyDescent="0.3">
      <c r="B63" s="2"/>
      <c r="C63" s="126" t="s">
        <v>13</v>
      </c>
      <c r="D63" s="127"/>
      <c r="E63" s="128"/>
      <c r="F63" s="3"/>
      <c r="G63" s="3"/>
      <c r="H63" s="3"/>
      <c r="I63" s="4"/>
    </row>
    <row r="64" spans="2:9" x14ac:dyDescent="0.25">
      <c r="B64" s="2"/>
      <c r="C64" s="129" t="s">
        <v>37</v>
      </c>
      <c r="D64" s="130"/>
      <c r="E64" s="15">
        <f>H40</f>
        <v>0</v>
      </c>
      <c r="F64" s="3"/>
      <c r="G64" s="3"/>
      <c r="H64" s="3"/>
      <c r="I64" s="4"/>
    </row>
    <row r="65" spans="2:9" x14ac:dyDescent="0.25">
      <c r="B65" s="2"/>
      <c r="C65" s="131" t="s">
        <v>38</v>
      </c>
      <c r="D65" s="132"/>
      <c r="E65" s="16">
        <f>G49</f>
        <v>0</v>
      </c>
      <c r="F65" s="3"/>
      <c r="G65" s="3"/>
      <c r="H65" s="3"/>
      <c r="I65" s="4"/>
    </row>
    <row r="66" spans="2:9" ht="30" customHeight="1" thickBot="1" x14ac:dyDescent="0.3">
      <c r="B66" s="2"/>
      <c r="C66" s="124" t="s">
        <v>39</v>
      </c>
      <c r="D66" s="125"/>
      <c r="E66" s="17">
        <f>G55</f>
        <v>0</v>
      </c>
      <c r="F66" s="3"/>
      <c r="G66" s="3"/>
      <c r="H66" s="3"/>
      <c r="I66" s="4"/>
    </row>
    <row r="67" spans="2:9" ht="15.75" thickBot="1" x14ac:dyDescent="0.3">
      <c r="B67" s="2"/>
      <c r="C67" s="136" t="s">
        <v>40</v>
      </c>
      <c r="D67" s="138"/>
      <c r="E67" s="34">
        <f>E64-E65-E66</f>
        <v>0</v>
      </c>
      <c r="F67" s="3"/>
      <c r="G67" s="3"/>
      <c r="H67" s="3"/>
      <c r="I67" s="4"/>
    </row>
    <row r="68" spans="2:9" ht="15.75" thickBot="1" x14ac:dyDescent="0.3">
      <c r="B68" s="2"/>
      <c r="C68" s="194" t="s">
        <v>41</v>
      </c>
      <c r="D68" s="195"/>
      <c r="E68" s="41">
        <f>E67*2.5</f>
        <v>0</v>
      </c>
      <c r="F68" s="3"/>
      <c r="G68" s="3"/>
      <c r="H68" s="3"/>
      <c r="I68" s="4"/>
    </row>
    <row r="69" spans="2:9" ht="15.75" thickBot="1" x14ac:dyDescent="0.3">
      <c r="B69" s="2"/>
      <c r="C69" s="42" t="s">
        <v>43</v>
      </c>
      <c r="D69" s="43"/>
      <c r="E69" s="44">
        <f>G60</f>
        <v>0</v>
      </c>
      <c r="F69" s="48"/>
      <c r="G69" s="3"/>
      <c r="H69" s="3"/>
      <c r="I69" s="4"/>
    </row>
    <row r="70" spans="2:9" ht="21.75" thickBot="1" x14ac:dyDescent="0.4">
      <c r="B70" s="2"/>
      <c r="C70" s="196" t="s">
        <v>42</v>
      </c>
      <c r="D70" s="197"/>
      <c r="E70" s="47">
        <f>E68+E69</f>
        <v>0</v>
      </c>
      <c r="F70" s="3"/>
      <c r="G70" s="3"/>
      <c r="H70" s="3"/>
      <c r="I70" s="4"/>
    </row>
    <row r="71" spans="2:9" x14ac:dyDescent="0.25">
      <c r="B71" s="2"/>
      <c r="C71" s="3"/>
      <c r="D71" s="3"/>
      <c r="E71" s="3"/>
      <c r="F71" s="3"/>
      <c r="G71" s="3"/>
      <c r="H71" s="3"/>
      <c r="I71" s="4"/>
    </row>
    <row r="72" spans="2:9" x14ac:dyDescent="0.25">
      <c r="B72" s="2"/>
      <c r="C72" s="18" t="s">
        <v>108</v>
      </c>
      <c r="D72" s="3"/>
      <c r="E72" s="3"/>
      <c r="F72" s="3"/>
      <c r="G72" s="3"/>
      <c r="H72" s="3"/>
      <c r="I72" s="4"/>
    </row>
    <row r="73" spans="2:9" ht="60" customHeight="1" x14ac:dyDescent="0.25">
      <c r="B73" s="2"/>
      <c r="C73" s="164" t="s">
        <v>57</v>
      </c>
      <c r="D73" s="164"/>
      <c r="E73" s="164"/>
      <c r="F73" s="164"/>
      <c r="G73" s="164"/>
      <c r="H73" s="164"/>
      <c r="I73" s="51"/>
    </row>
    <row r="74" spans="2:9" s="49" customFormat="1" ht="18.75" customHeight="1" x14ac:dyDescent="0.25">
      <c r="B74" s="50"/>
      <c r="C74" s="52"/>
      <c r="D74" s="52"/>
      <c r="E74" s="52"/>
      <c r="F74" s="52"/>
      <c r="G74" s="52"/>
      <c r="H74" s="52"/>
      <c r="I74" s="51"/>
    </row>
    <row r="75" spans="2:9" ht="130.5" customHeight="1" x14ac:dyDescent="0.25">
      <c r="B75" s="2"/>
      <c r="C75" s="165" t="s">
        <v>55</v>
      </c>
      <c r="D75" s="165"/>
      <c r="E75" s="165"/>
      <c r="F75" s="165"/>
      <c r="G75" s="165"/>
      <c r="H75" s="165"/>
      <c r="I75" s="4"/>
    </row>
    <row r="76" spans="2:9" ht="17.100000000000001" customHeight="1" x14ac:dyDescent="0.25">
      <c r="B76" s="2"/>
      <c r="C76" s="66"/>
      <c r="D76" s="92" t="s">
        <v>51</v>
      </c>
      <c r="E76" s="92" t="s">
        <v>52</v>
      </c>
      <c r="F76" s="92" t="s">
        <v>53</v>
      </c>
      <c r="G76" s="66"/>
      <c r="H76" s="66"/>
      <c r="I76" s="4"/>
    </row>
    <row r="77" spans="2:9" ht="15.75" thickBot="1" x14ac:dyDescent="0.3">
      <c r="B77" s="19"/>
      <c r="C77" s="20"/>
      <c r="D77" s="20"/>
      <c r="E77" s="20"/>
      <c r="F77" s="20"/>
      <c r="G77" s="20"/>
      <c r="H77" s="20"/>
      <c r="I77" s="21"/>
    </row>
  </sheetData>
  <sheetProtection algorithmName="SHA-512" hashValue="XCFkwJt5uWYoWiEPZ01C0ZY1PKJbZQdUasmGBAfH+cH+KuzN58oMsbbSAGieobGbIpicI8+UvsQeoAAeF+vJRg==" saltValue="O7p9Gok4eV1gPgp39GXdzQ==" spinCount="100000" sheet="1" selectLockedCells="1"/>
  <mergeCells count="41">
    <mergeCell ref="C73:H73"/>
    <mergeCell ref="C75:H75"/>
    <mergeCell ref="C24:E26"/>
    <mergeCell ref="C12:F12"/>
    <mergeCell ref="C13:F13"/>
    <mergeCell ref="C53:H53"/>
    <mergeCell ref="C54:F54"/>
    <mergeCell ref="C46:F46"/>
    <mergeCell ref="C47:F47"/>
    <mergeCell ref="C49:F49"/>
    <mergeCell ref="C48:F48"/>
    <mergeCell ref="G54:H54"/>
    <mergeCell ref="C68:D68"/>
    <mergeCell ref="C70:D70"/>
    <mergeCell ref="C67:D67"/>
    <mergeCell ref="C44:G44"/>
    <mergeCell ref="B2:I2"/>
    <mergeCell ref="C39:D39"/>
    <mergeCell ref="C40:D40"/>
    <mergeCell ref="C33:H33"/>
    <mergeCell ref="C6:H6"/>
    <mergeCell ref="C32:H32"/>
    <mergeCell ref="D9:E9"/>
    <mergeCell ref="G9:H9"/>
    <mergeCell ref="C5:H5"/>
    <mergeCell ref="C22:E22"/>
    <mergeCell ref="C7:H7"/>
    <mergeCell ref="C23:D23"/>
    <mergeCell ref="C55:F55"/>
    <mergeCell ref="G55:H55"/>
    <mergeCell ref="B4:I4"/>
    <mergeCell ref="B3:I3"/>
    <mergeCell ref="C66:D66"/>
    <mergeCell ref="C59:H59"/>
    <mergeCell ref="C64:D64"/>
    <mergeCell ref="C65:D65"/>
    <mergeCell ref="C30:H30"/>
    <mergeCell ref="C63:E63"/>
    <mergeCell ref="C60:F60"/>
    <mergeCell ref="G60:H60"/>
    <mergeCell ref="C45:F45"/>
  </mergeCells>
  <hyperlinks>
    <hyperlink ref="D76" r:id="rId1"/>
    <hyperlink ref="F76" r:id="rId2"/>
    <hyperlink ref="E76" r:id="rId3"/>
  </hyperlinks>
  <pageMargins left="0.7" right="0.7" top="0.75" bottom="0.75" header="0.3" footer="0.3"/>
  <pageSetup scale="4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N79"/>
  <sheetViews>
    <sheetView showGridLines="0" zoomScale="125" zoomScaleNormal="125" workbookViewId="0">
      <selection activeCell="D9" sqref="D9:E9"/>
    </sheetView>
  </sheetViews>
  <sheetFormatPr defaultColWidth="9.140625" defaultRowHeight="15" x14ac:dyDescent="0.25"/>
  <cols>
    <col min="1" max="1" width="3.42578125" style="1" customWidth="1"/>
    <col min="2" max="2" width="9.140625" style="1"/>
    <col min="3" max="3" width="34" style="1" customWidth="1"/>
    <col min="4" max="4" width="34.140625" style="1" customWidth="1"/>
    <col min="5" max="5" width="33" style="1" customWidth="1"/>
    <col min="6" max="6" width="33.7109375" style="1" customWidth="1"/>
    <col min="7" max="7" width="14.42578125" style="1" customWidth="1"/>
    <col min="8" max="8" width="18.28515625" style="1" customWidth="1"/>
    <col min="9" max="9" width="25.85546875" style="1" customWidth="1"/>
    <col min="10" max="12" width="9.140625" style="1"/>
    <col min="13" max="13" width="9.140625" style="1" hidden="1" customWidth="1"/>
    <col min="14" max="14" width="0" style="1" hidden="1" customWidth="1"/>
    <col min="15" max="16384" width="9.140625" style="1"/>
  </cols>
  <sheetData>
    <row r="1" spans="2:14" ht="15.75" thickBot="1" x14ac:dyDescent="0.3"/>
    <row r="2" spans="2:14" ht="38.25" customHeight="1" x14ac:dyDescent="0.25">
      <c r="B2" s="143" t="s">
        <v>69</v>
      </c>
      <c r="C2" s="144"/>
      <c r="D2" s="144"/>
      <c r="E2" s="144"/>
      <c r="F2" s="144"/>
      <c r="G2" s="144"/>
      <c r="H2" s="144"/>
      <c r="I2" s="145"/>
    </row>
    <row r="3" spans="2:14" ht="30" customHeight="1" thickBot="1" x14ac:dyDescent="0.3">
      <c r="B3" s="121" t="s">
        <v>79</v>
      </c>
      <c r="C3" s="122"/>
      <c r="D3" s="122"/>
      <c r="E3" s="122"/>
      <c r="F3" s="122"/>
      <c r="G3" s="122"/>
      <c r="H3" s="122"/>
      <c r="I3" s="123"/>
    </row>
    <row r="4" spans="2:14" ht="15" customHeight="1" x14ac:dyDescent="0.25">
      <c r="B4" s="198"/>
      <c r="C4" s="199"/>
      <c r="D4" s="199"/>
      <c r="E4" s="199"/>
      <c r="F4" s="199"/>
      <c r="G4" s="199"/>
      <c r="H4" s="199"/>
      <c r="I4" s="200"/>
    </row>
    <row r="5" spans="2:14" ht="29.45" customHeight="1" x14ac:dyDescent="0.25">
      <c r="B5" s="101"/>
      <c r="C5" s="158" t="s">
        <v>70</v>
      </c>
      <c r="D5" s="158"/>
      <c r="E5" s="158"/>
      <c r="F5" s="158"/>
      <c r="G5" s="158"/>
      <c r="H5" s="158"/>
      <c r="I5" s="102"/>
    </row>
    <row r="6" spans="2:14" ht="17.25" customHeight="1" x14ac:dyDescent="0.25">
      <c r="B6" s="101"/>
      <c r="C6" s="153"/>
      <c r="D6" s="153"/>
      <c r="E6" s="153"/>
      <c r="F6" s="153"/>
      <c r="G6" s="153"/>
      <c r="H6" s="153"/>
      <c r="I6" s="102"/>
    </row>
    <row r="7" spans="2:14" ht="55.5" customHeight="1" x14ac:dyDescent="0.3">
      <c r="B7" s="2"/>
      <c r="C7" s="158" t="s">
        <v>101</v>
      </c>
      <c r="D7" s="158"/>
      <c r="E7" s="158"/>
      <c r="F7" s="158"/>
      <c r="G7" s="158"/>
      <c r="H7" s="158"/>
      <c r="I7" s="4"/>
    </row>
    <row r="8" spans="2:14" ht="15.75" thickBot="1" x14ac:dyDescent="0.3">
      <c r="B8" s="2"/>
      <c r="C8" s="3"/>
      <c r="D8" s="3"/>
      <c r="E8" s="3"/>
      <c r="F8" s="3"/>
      <c r="G8" s="3"/>
      <c r="H8" s="3"/>
      <c r="I8" s="4"/>
    </row>
    <row r="9" spans="2:14" ht="21.75" thickBot="1" x14ac:dyDescent="0.4">
      <c r="B9" s="2"/>
      <c r="C9" s="45" t="s">
        <v>7</v>
      </c>
      <c r="D9" s="154"/>
      <c r="E9" s="155"/>
      <c r="F9" s="46" t="s">
        <v>12</v>
      </c>
      <c r="G9" s="156"/>
      <c r="H9" s="157"/>
      <c r="I9" s="4"/>
    </row>
    <row r="10" spans="2:14" x14ac:dyDescent="0.25">
      <c r="B10" s="2"/>
      <c r="C10" s="3"/>
      <c r="D10" s="3"/>
      <c r="E10" s="3"/>
      <c r="F10" s="3"/>
      <c r="G10" s="3"/>
      <c r="H10" s="3"/>
      <c r="I10" s="4"/>
      <c r="M10" s="1">
        <v>3</v>
      </c>
      <c r="N10" s="1" t="s">
        <v>8</v>
      </c>
    </row>
    <row r="11" spans="2:14" ht="15.75" thickBot="1" x14ac:dyDescent="0.3">
      <c r="B11" s="2"/>
      <c r="C11" s="3"/>
      <c r="D11" s="3"/>
      <c r="E11" s="3"/>
      <c r="F11" s="3"/>
      <c r="G11" s="3"/>
      <c r="H11" s="3"/>
      <c r="I11" s="4"/>
      <c r="M11" s="1">
        <v>4</v>
      </c>
      <c r="N11" s="1" t="s">
        <v>68</v>
      </c>
    </row>
    <row r="12" spans="2:14" ht="20.25" customHeight="1" x14ac:dyDescent="0.25">
      <c r="B12" s="2"/>
      <c r="C12" s="175" t="s">
        <v>47</v>
      </c>
      <c r="D12" s="176"/>
      <c r="E12" s="176"/>
      <c r="F12" s="177"/>
      <c r="G12" s="63"/>
      <c r="H12" s="63"/>
      <c r="I12" s="4"/>
      <c r="M12" s="1">
        <v>5</v>
      </c>
    </row>
    <row r="13" spans="2:14" ht="16.5" customHeight="1" thickBot="1" x14ac:dyDescent="0.3">
      <c r="B13" s="2"/>
      <c r="C13" s="178" t="s">
        <v>94</v>
      </c>
      <c r="D13" s="179"/>
      <c r="E13" s="179"/>
      <c r="F13" s="180"/>
      <c r="G13" s="62"/>
      <c r="H13" s="62"/>
      <c r="I13" s="4"/>
      <c r="M13" s="1">
        <v>6</v>
      </c>
    </row>
    <row r="14" spans="2:14" ht="15.75" thickBot="1" x14ac:dyDescent="0.3">
      <c r="B14" s="2"/>
      <c r="C14" s="56" t="s">
        <v>48</v>
      </c>
      <c r="D14" s="58" t="s">
        <v>49</v>
      </c>
      <c r="E14" s="57" t="s">
        <v>48</v>
      </c>
      <c r="F14" s="61" t="s">
        <v>49</v>
      </c>
      <c r="G14" s="64"/>
      <c r="H14" s="64"/>
      <c r="I14" s="4"/>
      <c r="M14" s="1">
        <v>7</v>
      </c>
    </row>
    <row r="15" spans="2:14" x14ac:dyDescent="0.25">
      <c r="B15" s="2"/>
      <c r="C15" s="69">
        <v>1</v>
      </c>
      <c r="D15" s="70"/>
      <c r="E15" s="71">
        <v>6</v>
      </c>
      <c r="F15" s="72"/>
      <c r="G15" s="65"/>
      <c r="H15" s="65"/>
      <c r="I15" s="4"/>
      <c r="M15" s="1">
        <v>8</v>
      </c>
    </row>
    <row r="16" spans="2:14" x14ac:dyDescent="0.25">
      <c r="B16" s="2"/>
      <c r="C16" s="73">
        <v>2</v>
      </c>
      <c r="D16" s="74"/>
      <c r="E16" s="75">
        <v>7</v>
      </c>
      <c r="F16" s="76"/>
      <c r="G16" s="65"/>
      <c r="H16" s="65"/>
      <c r="I16" s="4"/>
      <c r="M16" s="1">
        <v>9</v>
      </c>
    </row>
    <row r="17" spans="2:13" x14ac:dyDescent="0.25">
      <c r="B17" s="2"/>
      <c r="C17" s="77">
        <v>3</v>
      </c>
      <c r="D17" s="78"/>
      <c r="E17" s="79">
        <v>8</v>
      </c>
      <c r="F17" s="80"/>
      <c r="G17" s="60"/>
      <c r="H17" s="60"/>
      <c r="I17" s="4"/>
      <c r="M17" s="1">
        <v>10</v>
      </c>
    </row>
    <row r="18" spans="2:13" x14ac:dyDescent="0.25">
      <c r="B18" s="2"/>
      <c r="C18" s="77">
        <v>4</v>
      </c>
      <c r="D18" s="78"/>
      <c r="E18" s="79">
        <v>9</v>
      </c>
      <c r="F18" s="80"/>
      <c r="G18" s="60"/>
      <c r="H18" s="60"/>
      <c r="I18" s="4"/>
      <c r="M18" s="1">
        <v>11</v>
      </c>
    </row>
    <row r="19" spans="2:13" ht="15.75" thickBot="1" x14ac:dyDescent="0.3">
      <c r="B19" s="2"/>
      <c r="C19" s="81">
        <v>5</v>
      </c>
      <c r="D19" s="82"/>
      <c r="E19" s="83">
        <v>10</v>
      </c>
      <c r="F19" s="84"/>
      <c r="G19" s="65"/>
      <c r="H19" s="65"/>
      <c r="I19" s="4"/>
      <c r="M19" s="1">
        <v>12</v>
      </c>
    </row>
    <row r="20" spans="2:13" x14ac:dyDescent="0.25">
      <c r="B20" s="2"/>
      <c r="C20" s="59"/>
      <c r="D20" s="59"/>
      <c r="E20" s="59"/>
      <c r="F20" s="59"/>
      <c r="G20" s="60"/>
      <c r="H20" s="60"/>
      <c r="I20" s="4"/>
      <c r="M20" s="1">
        <v>13</v>
      </c>
    </row>
    <row r="21" spans="2:13" ht="15.75" thickBot="1" x14ac:dyDescent="0.3">
      <c r="B21" s="2"/>
      <c r="C21" s="3"/>
      <c r="D21" s="3"/>
      <c r="E21" s="3"/>
      <c r="F21" s="3"/>
      <c r="G21" s="3"/>
      <c r="H21" s="3" t="s">
        <v>60</v>
      </c>
      <c r="I21" s="4"/>
    </row>
    <row r="22" spans="2:13" ht="16.5" thickBot="1" x14ac:dyDescent="0.3">
      <c r="B22" s="2"/>
      <c r="C22" s="159" t="s">
        <v>30</v>
      </c>
      <c r="D22" s="160"/>
      <c r="E22" s="161"/>
      <c r="F22" s="53"/>
      <c r="G22" s="53"/>
      <c r="H22" s="53"/>
      <c r="I22" s="54"/>
    </row>
    <row r="23" spans="2:13" ht="15.75" thickBot="1" x14ac:dyDescent="0.3">
      <c r="B23" s="2"/>
      <c r="C23" s="162" t="s">
        <v>31</v>
      </c>
      <c r="D23" s="163"/>
      <c r="E23" s="85">
        <v>0</v>
      </c>
      <c r="F23" s="53"/>
      <c r="G23" s="53"/>
      <c r="H23" s="53"/>
      <c r="I23" s="54"/>
    </row>
    <row r="24" spans="2:13" x14ac:dyDescent="0.25">
      <c r="B24" s="2"/>
      <c r="C24" s="201" t="s">
        <v>67</v>
      </c>
      <c r="D24" s="167"/>
      <c r="E24" s="168"/>
      <c r="F24" s="53"/>
      <c r="G24" s="53"/>
      <c r="H24" s="53"/>
      <c r="I24" s="54"/>
    </row>
    <row r="25" spans="2:13" x14ac:dyDescent="0.25">
      <c r="B25" s="2"/>
      <c r="C25" s="169"/>
      <c r="D25" s="170"/>
      <c r="E25" s="171"/>
      <c r="F25" s="53"/>
      <c r="G25" s="53"/>
      <c r="H25" s="53"/>
      <c r="I25" s="54"/>
    </row>
    <row r="26" spans="2:13" ht="15.75" thickBot="1" x14ac:dyDescent="0.3">
      <c r="B26" s="2"/>
      <c r="C26" s="172"/>
      <c r="D26" s="173"/>
      <c r="E26" s="174"/>
      <c r="F26" s="53"/>
      <c r="G26" s="53"/>
      <c r="H26" s="53"/>
      <c r="I26" s="54"/>
    </row>
    <row r="27" spans="2:13" x14ac:dyDescent="0.25">
      <c r="B27" s="2"/>
      <c r="C27" s="3"/>
      <c r="D27" s="3"/>
      <c r="E27" s="3"/>
      <c r="F27" s="53"/>
      <c r="G27" s="53"/>
      <c r="H27" s="53"/>
      <c r="I27" s="54"/>
    </row>
    <row r="28" spans="2:13" ht="15.75" thickBot="1" x14ac:dyDescent="0.3">
      <c r="B28" s="2"/>
      <c r="C28" s="3"/>
      <c r="D28" s="3"/>
      <c r="E28" s="3"/>
      <c r="F28" s="53"/>
      <c r="G28" s="53"/>
      <c r="H28" s="53"/>
      <c r="I28" s="54"/>
    </row>
    <row r="29" spans="2:13" ht="21.75" thickBot="1" x14ac:dyDescent="0.4">
      <c r="B29" s="2"/>
      <c r="C29" s="40" t="s">
        <v>32</v>
      </c>
      <c r="D29" s="3"/>
      <c r="E29" s="3"/>
      <c r="F29" s="3"/>
      <c r="G29" s="3"/>
      <c r="H29" s="3"/>
      <c r="I29" s="4"/>
    </row>
    <row r="30" spans="2:13" ht="48" customHeight="1" x14ac:dyDescent="0.25">
      <c r="B30" s="2"/>
      <c r="C30" s="133" t="s">
        <v>104</v>
      </c>
      <c r="D30" s="134"/>
      <c r="E30" s="134"/>
      <c r="F30" s="134"/>
      <c r="G30" s="134"/>
      <c r="H30" s="135"/>
      <c r="I30" s="4"/>
    </row>
    <row r="31" spans="2:13" ht="15.75" thickBot="1" x14ac:dyDescent="0.3">
      <c r="B31" s="2"/>
      <c r="C31" s="2"/>
      <c r="D31" s="3"/>
      <c r="E31" s="3"/>
      <c r="F31" s="3"/>
      <c r="G31" s="3"/>
      <c r="H31" s="4"/>
      <c r="I31" s="4"/>
    </row>
    <row r="32" spans="2:13" ht="15.75" x14ac:dyDescent="0.25">
      <c r="B32" s="2"/>
      <c r="C32" s="126" t="s">
        <v>36</v>
      </c>
      <c r="D32" s="127"/>
      <c r="E32" s="127"/>
      <c r="F32" s="127"/>
      <c r="G32" s="127"/>
      <c r="H32" s="128"/>
      <c r="I32" s="4"/>
    </row>
    <row r="33" spans="2:9" ht="31.5" customHeight="1" thickBot="1" x14ac:dyDescent="0.3">
      <c r="B33" s="2"/>
      <c r="C33" s="150" t="s">
        <v>54</v>
      </c>
      <c r="D33" s="151"/>
      <c r="E33" s="151"/>
      <c r="F33" s="151"/>
      <c r="G33" s="151"/>
      <c r="H33" s="152"/>
      <c r="I33" s="4"/>
    </row>
    <row r="34" spans="2:9" ht="29.1" customHeight="1" thickBot="1" x14ac:dyDescent="0.3">
      <c r="B34" s="2"/>
      <c r="C34" s="37" t="s">
        <v>2</v>
      </c>
      <c r="D34" s="55" t="s">
        <v>45</v>
      </c>
      <c r="E34" s="38" t="s">
        <v>66</v>
      </c>
      <c r="F34" s="38" t="s">
        <v>65</v>
      </c>
      <c r="G34" s="38" t="s">
        <v>3</v>
      </c>
      <c r="H34" s="39" t="s">
        <v>5</v>
      </c>
      <c r="I34" s="4"/>
    </row>
    <row r="35" spans="2:9" x14ac:dyDescent="0.25">
      <c r="B35" s="2"/>
      <c r="C35" s="5" t="s">
        <v>64</v>
      </c>
      <c r="D35" s="86"/>
      <c r="E35" s="88">
        <v>0</v>
      </c>
      <c r="F35" s="88">
        <v>0</v>
      </c>
      <c r="G35" s="87">
        <v>0</v>
      </c>
      <c r="H35" s="6">
        <f>SUM(E35:G35)</f>
        <v>0</v>
      </c>
      <c r="I35" s="4"/>
    </row>
    <row r="36" spans="2:9" x14ac:dyDescent="0.25">
      <c r="B36" s="2"/>
      <c r="C36" s="97">
        <v>43525</v>
      </c>
      <c r="D36" s="74"/>
      <c r="E36" s="88">
        <v>0</v>
      </c>
      <c r="F36" s="88">
        <v>0</v>
      </c>
      <c r="G36" s="88">
        <v>0</v>
      </c>
      <c r="H36" s="8">
        <f>SUM(E36:G36)</f>
        <v>0</v>
      </c>
      <c r="I36" s="4"/>
    </row>
    <row r="37" spans="2:9" x14ac:dyDescent="0.25">
      <c r="B37" s="2"/>
      <c r="C37" s="97">
        <v>43556</v>
      </c>
      <c r="D37" s="74"/>
      <c r="E37" s="88">
        <v>0</v>
      </c>
      <c r="F37" s="88">
        <v>0</v>
      </c>
      <c r="G37" s="88">
        <v>0</v>
      </c>
      <c r="H37" s="8">
        <f>SUM(E37:G37)</f>
        <v>0</v>
      </c>
      <c r="I37" s="4"/>
    </row>
    <row r="38" spans="2:9" x14ac:dyDescent="0.25">
      <c r="B38" s="2"/>
      <c r="C38" s="96">
        <v>43586</v>
      </c>
      <c r="D38" s="78"/>
      <c r="E38" s="88">
        <v>0</v>
      </c>
      <c r="F38" s="89">
        <v>0</v>
      </c>
      <c r="G38" s="89">
        <v>0</v>
      </c>
      <c r="H38" s="8">
        <f>SUM(E38:G38)</f>
        <v>0</v>
      </c>
      <c r="I38" s="4"/>
    </row>
    <row r="39" spans="2:9" ht="15.75" thickBot="1" x14ac:dyDescent="0.3">
      <c r="B39" s="2"/>
      <c r="C39" s="96">
        <v>43617</v>
      </c>
      <c r="D39" s="78"/>
      <c r="E39" s="88">
        <v>0</v>
      </c>
      <c r="F39" s="89">
        <v>0</v>
      </c>
      <c r="G39" s="89">
        <v>0</v>
      </c>
      <c r="H39" s="10">
        <f>SUM(E39:G39)</f>
        <v>0</v>
      </c>
      <c r="I39" s="4"/>
    </row>
    <row r="40" spans="2:9" ht="15.75" thickBot="1" x14ac:dyDescent="0.3">
      <c r="B40" s="2"/>
      <c r="C40" s="202" t="str">
        <f>IF(H35&lt;=0,"Total for 4.0 Months","Total for 4.5 Months")</f>
        <v>Total for 4.0 Months</v>
      </c>
      <c r="D40" s="203"/>
      <c r="E40" s="11">
        <f>SUM(E35:E39)</f>
        <v>0</v>
      </c>
      <c r="F40" s="11">
        <f>SUM(F35:F39)</f>
        <v>0</v>
      </c>
      <c r="G40" s="11">
        <f>SUM(G35:G39)</f>
        <v>0</v>
      </c>
      <c r="H40" s="12">
        <f>SUM(H35:H39)</f>
        <v>0</v>
      </c>
      <c r="I40" s="4"/>
    </row>
    <row r="41" spans="2:9" ht="15.75" thickBot="1" x14ac:dyDescent="0.3">
      <c r="B41" s="2"/>
      <c r="C41" s="148" t="s">
        <v>6</v>
      </c>
      <c r="D41" s="149"/>
      <c r="E41" s="36">
        <f>IF(E35=0,(E40/4),(E40/4.5))</f>
        <v>0</v>
      </c>
      <c r="F41" s="36">
        <f>IF(F35=0,(F40/4),(F40/4.5))</f>
        <v>0</v>
      </c>
      <c r="G41" s="36">
        <f>IF(G35=0,(G40/4),(G40/4.5))</f>
        <v>0</v>
      </c>
      <c r="H41" s="36">
        <f>IF(H35=0,(H40/4),(H40/4.5))</f>
        <v>0</v>
      </c>
      <c r="I41" s="4"/>
    </row>
    <row r="42" spans="2:9" x14ac:dyDescent="0.25">
      <c r="B42" s="2"/>
      <c r="C42" s="3"/>
      <c r="D42" s="3"/>
      <c r="E42" s="3"/>
      <c r="F42" s="3"/>
      <c r="G42" s="3"/>
      <c r="H42" s="3"/>
      <c r="I42" s="4"/>
    </row>
    <row r="43" spans="2:9" ht="15.75" thickBot="1" x14ac:dyDescent="0.3">
      <c r="B43" s="2"/>
      <c r="C43" s="3"/>
      <c r="D43" s="3"/>
      <c r="E43" s="3"/>
      <c r="F43" s="3"/>
      <c r="G43" s="3"/>
      <c r="H43" s="3"/>
      <c r="I43" s="4"/>
    </row>
    <row r="44" spans="2:9" ht="21.75" thickBot="1" x14ac:dyDescent="0.4">
      <c r="B44" s="2"/>
      <c r="C44" s="40" t="s">
        <v>33</v>
      </c>
      <c r="D44" s="3"/>
      <c r="E44" s="3"/>
      <c r="F44" s="3"/>
      <c r="G44" s="3"/>
      <c r="H44" s="3"/>
      <c r="I44" s="4"/>
    </row>
    <row r="45" spans="2:9" ht="15.75" x14ac:dyDescent="0.25">
      <c r="B45" s="2"/>
      <c r="C45" s="126" t="s">
        <v>71</v>
      </c>
      <c r="D45" s="127"/>
      <c r="E45" s="127"/>
      <c r="F45" s="127"/>
      <c r="G45" s="128"/>
      <c r="H45" s="3"/>
      <c r="I45" s="4"/>
    </row>
    <row r="46" spans="2:9" ht="16.5" thickBot="1" x14ac:dyDescent="0.3">
      <c r="B46" s="2"/>
      <c r="C46" s="204" t="str">
        <f>IF(H35&lt;=0,"(or $33,333 during the period from March 1, 2019 - June 30, 2019)","(or $37,500 during the period from February 15, 2019 - June 30, 2019)")</f>
        <v>(or $33,333 during the period from March 1, 2019 - June 30, 2019)</v>
      </c>
      <c r="D46" s="205"/>
      <c r="E46" s="205"/>
      <c r="F46" s="205"/>
      <c r="G46" s="206"/>
      <c r="H46" s="3"/>
      <c r="I46" s="4"/>
    </row>
    <row r="47" spans="2:9" x14ac:dyDescent="0.25">
      <c r="B47" s="2"/>
      <c r="C47" s="207" t="str">
        <f>IF(H35&lt;=0,"Total Number of Employees that made more than $33,333 during this 4.0 month period","Total Number of Employees that made more than $37,500 during this 4.5 month period")</f>
        <v>Total Number of Employees that made more than $33,333 during this 4.0 month period</v>
      </c>
      <c r="D47" s="208"/>
      <c r="E47" s="208"/>
      <c r="F47" s="208"/>
      <c r="G47" s="95">
        <v>0</v>
      </c>
      <c r="H47" s="3"/>
      <c r="I47" s="4"/>
    </row>
    <row r="48" spans="2:9" x14ac:dyDescent="0.25">
      <c r="B48" s="2"/>
      <c r="C48" s="209" t="str">
        <f>IF(H35&lt;=0,"Total sum of the income for the employees who made more than $33,333 during the 4.0 month period (Income earned during 4.0 Month Period)","Total sum of the income for the employees who made more than $37,500 during the 4.5 month period (Income earned during 4.5 Month Period)")</f>
        <v>Total sum of the income for the employees who made more than $33,333 during the 4.0 month period (Income earned during 4.0 Month Period)</v>
      </c>
      <c r="D48" s="210"/>
      <c r="E48" s="210"/>
      <c r="F48" s="210"/>
      <c r="G48" s="91">
        <v>0</v>
      </c>
      <c r="H48" s="3"/>
      <c r="I48" s="4"/>
    </row>
    <row r="49" spans="2:9" x14ac:dyDescent="0.25">
      <c r="B49" s="2"/>
      <c r="C49" s="211" t="str">
        <f>IF(H35&lt;=0,"Average Monthly Wages of Employees who made more than $33,333 during the 4.0 month period ($100K Annualized)","Average Monthly Wages of Employees who made more than $37,500 during the 4.5 month period ($100K Annualized)")</f>
        <v>Average Monthly Wages of Employees who made more than $33,333 during the 4.0 month period ($100K Annualized)</v>
      </c>
      <c r="D49" s="212"/>
      <c r="E49" s="212"/>
      <c r="F49" s="213"/>
      <c r="G49" s="13">
        <f>IF(H35&lt;=0,G48/4,G48/4.5)</f>
        <v>0</v>
      </c>
      <c r="H49" s="3"/>
      <c r="I49" s="4"/>
    </row>
    <row r="50" spans="2:9" ht="15.75" thickBot="1" x14ac:dyDescent="0.3">
      <c r="B50" s="2"/>
      <c r="C50" s="189" t="s">
        <v>11</v>
      </c>
      <c r="D50" s="190"/>
      <c r="E50" s="190"/>
      <c r="F50" s="191"/>
      <c r="G50" s="94">
        <f>G47*8333.33</f>
        <v>0</v>
      </c>
      <c r="H50" s="3"/>
      <c r="I50" s="4"/>
    </row>
    <row r="51" spans="2:9" ht="15.75" thickBot="1" x14ac:dyDescent="0.3">
      <c r="B51" s="2"/>
      <c r="C51" s="186" t="s">
        <v>63</v>
      </c>
      <c r="D51" s="187"/>
      <c r="E51" s="187"/>
      <c r="F51" s="188"/>
      <c r="G51" s="35">
        <f>G49-G50</f>
        <v>0</v>
      </c>
      <c r="H51" s="3"/>
      <c r="I51" s="4"/>
    </row>
    <row r="52" spans="2:9" x14ac:dyDescent="0.25">
      <c r="B52" s="2"/>
      <c r="C52" s="3"/>
      <c r="D52" s="3"/>
      <c r="E52" s="3"/>
      <c r="F52" s="3"/>
      <c r="G52" s="3"/>
      <c r="H52" s="3"/>
      <c r="I52" s="4"/>
    </row>
    <row r="53" spans="2:9" ht="15.75" thickBot="1" x14ac:dyDescent="0.3">
      <c r="B53" s="2"/>
      <c r="C53" s="3"/>
      <c r="D53" s="3"/>
      <c r="E53" s="3"/>
      <c r="F53" s="3"/>
      <c r="G53" s="93"/>
      <c r="H53" s="3"/>
      <c r="I53" s="4"/>
    </row>
    <row r="54" spans="2:9" ht="21.75" thickBot="1" x14ac:dyDescent="0.4">
      <c r="B54" s="2"/>
      <c r="C54" s="40" t="s">
        <v>34</v>
      </c>
      <c r="D54" s="3"/>
      <c r="E54" s="3"/>
      <c r="F54" s="3"/>
      <c r="G54" s="3"/>
      <c r="H54" s="3"/>
      <c r="I54" s="4"/>
    </row>
    <row r="55" spans="2:9" ht="16.5" thickBot="1" x14ac:dyDescent="0.3">
      <c r="B55" s="2"/>
      <c r="C55" s="159" t="s">
        <v>29</v>
      </c>
      <c r="D55" s="160"/>
      <c r="E55" s="160"/>
      <c r="F55" s="160"/>
      <c r="G55" s="160"/>
      <c r="H55" s="161"/>
      <c r="I55" s="4"/>
    </row>
    <row r="56" spans="2:9" ht="15.75" thickBot="1" x14ac:dyDescent="0.3">
      <c r="B56" s="2"/>
      <c r="C56" s="181" t="s">
        <v>62</v>
      </c>
      <c r="D56" s="182"/>
      <c r="E56" s="182"/>
      <c r="F56" s="182"/>
      <c r="G56" s="192">
        <v>0</v>
      </c>
      <c r="H56" s="193"/>
      <c r="I56" s="4"/>
    </row>
    <row r="57" spans="2:9" ht="15.75" thickBot="1" x14ac:dyDescent="0.3">
      <c r="B57" s="2"/>
      <c r="C57" s="114" t="s">
        <v>14</v>
      </c>
      <c r="D57" s="115"/>
      <c r="E57" s="115"/>
      <c r="F57" s="115"/>
      <c r="G57" s="116">
        <f>G56/12</f>
        <v>0</v>
      </c>
      <c r="H57" s="117"/>
      <c r="I57" s="4"/>
    </row>
    <row r="58" spans="2:9" x14ac:dyDescent="0.25">
      <c r="B58" s="2"/>
      <c r="C58" s="3"/>
      <c r="D58" s="3"/>
      <c r="E58" s="3"/>
      <c r="F58" s="3"/>
      <c r="G58" s="3"/>
      <c r="H58" s="3"/>
      <c r="I58" s="4"/>
    </row>
    <row r="59" spans="2:9" ht="15.75" thickBot="1" x14ac:dyDescent="0.3">
      <c r="B59" s="2"/>
      <c r="C59" s="3"/>
      <c r="D59" s="3"/>
      <c r="E59" s="3"/>
      <c r="F59" s="3"/>
      <c r="G59" s="3"/>
      <c r="H59" s="3"/>
      <c r="I59" s="4"/>
    </row>
    <row r="60" spans="2:9" ht="21.75" thickBot="1" x14ac:dyDescent="0.4">
      <c r="B60" s="2"/>
      <c r="C60" s="40" t="s">
        <v>35</v>
      </c>
      <c r="D60" s="3"/>
      <c r="E60" s="3"/>
      <c r="F60" s="3"/>
      <c r="G60" s="3"/>
      <c r="H60" s="3"/>
      <c r="I60" s="4"/>
    </row>
    <row r="61" spans="2:9" ht="16.5" thickBot="1" x14ac:dyDescent="0.3">
      <c r="B61" s="2"/>
      <c r="C61" s="126" t="s">
        <v>44</v>
      </c>
      <c r="D61" s="127"/>
      <c r="E61" s="127"/>
      <c r="F61" s="127"/>
      <c r="G61" s="127"/>
      <c r="H61" s="128"/>
      <c r="I61" s="4"/>
    </row>
    <row r="62" spans="2:9" ht="15.75" thickBot="1" x14ac:dyDescent="0.3">
      <c r="B62" s="2"/>
      <c r="C62" s="136" t="s">
        <v>17</v>
      </c>
      <c r="D62" s="137"/>
      <c r="E62" s="137"/>
      <c r="F62" s="138"/>
      <c r="G62" s="139">
        <v>0</v>
      </c>
      <c r="H62" s="140"/>
      <c r="I62" s="4"/>
    </row>
    <row r="63" spans="2:9" x14ac:dyDescent="0.25">
      <c r="B63" s="2"/>
      <c r="C63" s="3"/>
      <c r="D63" s="3"/>
      <c r="E63" s="3"/>
      <c r="F63" s="3"/>
      <c r="G63" s="3"/>
      <c r="H63" s="3"/>
      <c r="I63" s="4"/>
    </row>
    <row r="64" spans="2:9" ht="15.75" thickBot="1" x14ac:dyDescent="0.3">
      <c r="B64" s="2"/>
      <c r="C64" s="3"/>
      <c r="D64" s="3"/>
      <c r="E64" s="3"/>
      <c r="F64" s="3"/>
      <c r="G64" s="3"/>
      <c r="H64" s="3"/>
      <c r="I64" s="4"/>
    </row>
    <row r="65" spans="2:9" ht="16.5" thickBot="1" x14ac:dyDescent="0.3">
      <c r="B65" s="2"/>
      <c r="C65" s="126" t="s">
        <v>13</v>
      </c>
      <c r="D65" s="127"/>
      <c r="E65" s="128"/>
      <c r="F65" s="3"/>
      <c r="G65" s="3"/>
      <c r="H65" s="3"/>
      <c r="I65" s="4"/>
    </row>
    <row r="66" spans="2:9" x14ac:dyDescent="0.25">
      <c r="B66" s="2"/>
      <c r="C66" s="129" t="s">
        <v>37</v>
      </c>
      <c r="D66" s="130"/>
      <c r="E66" s="15">
        <f>H41</f>
        <v>0</v>
      </c>
      <c r="F66" s="3"/>
      <c r="G66" s="3"/>
      <c r="H66" s="3"/>
      <c r="I66" s="4"/>
    </row>
    <row r="67" spans="2:9" x14ac:dyDescent="0.25">
      <c r="B67" s="2"/>
      <c r="C67" s="131" t="s">
        <v>61</v>
      </c>
      <c r="D67" s="132"/>
      <c r="E67" s="16">
        <f>G51</f>
        <v>0</v>
      </c>
      <c r="F67" s="3"/>
      <c r="G67" s="3"/>
      <c r="H67" s="3"/>
      <c r="I67" s="4"/>
    </row>
    <row r="68" spans="2:9" ht="30" customHeight="1" thickBot="1" x14ac:dyDescent="0.3">
      <c r="B68" s="2"/>
      <c r="C68" s="124" t="s">
        <v>39</v>
      </c>
      <c r="D68" s="125"/>
      <c r="E68" s="17">
        <f>G57</f>
        <v>0</v>
      </c>
      <c r="F68" s="3"/>
      <c r="G68" s="3"/>
      <c r="H68" s="3"/>
      <c r="I68" s="4"/>
    </row>
    <row r="69" spans="2:9" ht="15.75" thickBot="1" x14ac:dyDescent="0.3">
      <c r="B69" s="2"/>
      <c r="C69" s="136" t="s">
        <v>40</v>
      </c>
      <c r="D69" s="138"/>
      <c r="E69" s="34">
        <f>E66-E67-E68</f>
        <v>0</v>
      </c>
      <c r="F69" s="3"/>
      <c r="G69" s="3"/>
      <c r="H69" s="3"/>
      <c r="I69" s="4"/>
    </row>
    <row r="70" spans="2:9" ht="15.75" thickBot="1" x14ac:dyDescent="0.3">
      <c r="B70" s="2"/>
      <c r="C70" s="194" t="s">
        <v>41</v>
      </c>
      <c r="D70" s="195"/>
      <c r="E70" s="41">
        <f>E69*2.5</f>
        <v>0</v>
      </c>
      <c r="F70" s="3"/>
      <c r="G70" s="3"/>
      <c r="H70" s="3"/>
      <c r="I70" s="4"/>
    </row>
    <row r="71" spans="2:9" ht="15.75" thickBot="1" x14ac:dyDescent="0.3">
      <c r="B71" s="2"/>
      <c r="C71" s="42" t="s">
        <v>43</v>
      </c>
      <c r="D71" s="43"/>
      <c r="E71" s="44">
        <f>G62</f>
        <v>0</v>
      </c>
      <c r="F71" s="48"/>
      <c r="G71" s="3"/>
      <c r="H71" s="3" t="s">
        <v>60</v>
      </c>
      <c r="I71" s="4"/>
    </row>
    <row r="72" spans="2:9" ht="21.75" thickBot="1" x14ac:dyDescent="0.4">
      <c r="B72" s="2"/>
      <c r="C72" s="196" t="s">
        <v>42</v>
      </c>
      <c r="D72" s="197"/>
      <c r="E72" s="47">
        <f>E70+E71</f>
        <v>0</v>
      </c>
      <c r="F72" s="3"/>
      <c r="G72" s="3"/>
      <c r="H72" s="3"/>
      <c r="I72" s="4"/>
    </row>
    <row r="73" spans="2:9" x14ac:dyDescent="0.25">
      <c r="B73" s="2"/>
      <c r="C73" s="3" t="s">
        <v>60</v>
      </c>
      <c r="D73" s="3"/>
      <c r="E73" s="3"/>
      <c r="F73" s="3"/>
      <c r="G73" s="3"/>
      <c r="H73" s="3"/>
      <c r="I73" s="4"/>
    </row>
    <row r="74" spans="2:9" x14ac:dyDescent="0.25">
      <c r="B74" s="2"/>
      <c r="C74" s="18" t="s">
        <v>108</v>
      </c>
      <c r="D74" s="3"/>
      <c r="E74" s="3"/>
      <c r="F74" s="3"/>
      <c r="G74" s="3"/>
      <c r="H74" s="3"/>
      <c r="I74" s="4"/>
    </row>
    <row r="75" spans="2:9" ht="60" customHeight="1" x14ac:dyDescent="0.25">
      <c r="B75" s="2"/>
      <c r="C75" s="164" t="s">
        <v>59</v>
      </c>
      <c r="D75" s="164"/>
      <c r="E75" s="164"/>
      <c r="F75" s="164"/>
      <c r="G75" s="164"/>
      <c r="H75" s="164"/>
      <c r="I75" s="51"/>
    </row>
    <row r="76" spans="2:9" ht="18" customHeight="1" x14ac:dyDescent="0.25">
      <c r="B76" s="2"/>
      <c r="C76" s="100"/>
      <c r="D76" s="100"/>
      <c r="E76" s="100"/>
      <c r="F76" s="100"/>
      <c r="G76" s="100"/>
      <c r="H76" s="100"/>
      <c r="I76" s="51"/>
    </row>
    <row r="77" spans="2:9" ht="111.75" customHeight="1" x14ac:dyDescent="0.25">
      <c r="B77" s="2"/>
      <c r="C77" s="214" t="s">
        <v>55</v>
      </c>
      <c r="D77" s="214"/>
      <c r="E77" s="214"/>
      <c r="F77" s="214"/>
      <c r="G77" s="214"/>
      <c r="H77" s="214"/>
      <c r="I77" s="51"/>
    </row>
    <row r="78" spans="2:9" ht="21.75" customHeight="1" x14ac:dyDescent="0.25">
      <c r="B78" s="2"/>
      <c r="C78" s="66"/>
      <c r="D78" s="92" t="s">
        <v>51</v>
      </c>
      <c r="E78" s="92" t="s">
        <v>52</v>
      </c>
      <c r="F78" s="92" t="s">
        <v>53</v>
      </c>
      <c r="G78" s="66"/>
      <c r="H78" s="66"/>
      <c r="I78" s="4"/>
    </row>
    <row r="79" spans="2:9" ht="14.25" customHeight="1" thickBot="1" x14ac:dyDescent="0.3">
      <c r="B79" s="19"/>
      <c r="C79" s="98"/>
      <c r="D79" s="99"/>
      <c r="E79" s="99"/>
      <c r="F79" s="99"/>
      <c r="G79" s="98"/>
      <c r="H79" s="98"/>
      <c r="I79" s="21"/>
    </row>
  </sheetData>
  <sheetProtection algorithmName="SHA-512" hashValue="LY9m0KW8nt7BHP/bvKGpVQmBU/yZPvmsNYRvdUeZ9Oeiprpsf0/spMit+aqLOJx9erCeFWXCB2YwCkL/vaEqiA==" saltValue="e0BSCbVIKDpdSLIPMjKLlg==" spinCount="100000" sheet="1" selectLockedCells="1"/>
  <mergeCells count="42">
    <mergeCell ref="C77:H77"/>
    <mergeCell ref="C61:H61"/>
    <mergeCell ref="C62:F62"/>
    <mergeCell ref="G62:H62"/>
    <mergeCell ref="C65:E65"/>
    <mergeCell ref="C66:D66"/>
    <mergeCell ref="C67:D67"/>
    <mergeCell ref="C68:D68"/>
    <mergeCell ref="C69:D69"/>
    <mergeCell ref="C70:D70"/>
    <mergeCell ref="C72:D72"/>
    <mergeCell ref="C75:H75"/>
    <mergeCell ref="C51:F51"/>
    <mergeCell ref="C55:H55"/>
    <mergeCell ref="C56:F56"/>
    <mergeCell ref="G56:H56"/>
    <mergeCell ref="C57:F57"/>
    <mergeCell ref="G57:H57"/>
    <mergeCell ref="C50:F50"/>
    <mergeCell ref="C24:E26"/>
    <mergeCell ref="C30:H30"/>
    <mergeCell ref="C32:H32"/>
    <mergeCell ref="C33:H33"/>
    <mergeCell ref="C40:D40"/>
    <mergeCell ref="C41:D41"/>
    <mergeCell ref="C45:G45"/>
    <mergeCell ref="C46:G46"/>
    <mergeCell ref="C47:F47"/>
    <mergeCell ref="C48:F48"/>
    <mergeCell ref="C49:F49"/>
    <mergeCell ref="C23:D23"/>
    <mergeCell ref="B2:I2"/>
    <mergeCell ref="B3:I3"/>
    <mergeCell ref="B4:I4"/>
    <mergeCell ref="C5:H5"/>
    <mergeCell ref="C6:H6"/>
    <mergeCell ref="C7:H7"/>
    <mergeCell ref="D9:E9"/>
    <mergeCell ref="G9:H9"/>
    <mergeCell ref="C12:F12"/>
    <mergeCell ref="C13:F13"/>
    <mergeCell ref="C22:E22"/>
  </mergeCells>
  <hyperlinks>
    <hyperlink ref="D78" r:id="rId1"/>
    <hyperlink ref="F78" r:id="rId2"/>
    <hyperlink ref="E78" r:id="rId3"/>
  </hyperlinks>
  <pageMargins left="0.7" right="0.7" top="0.75" bottom="0.75" header="0.3" footer="0.3"/>
  <pageSetup scale="4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420C"/>
    <pageSetUpPr fitToPage="1"/>
  </sheetPr>
  <dimension ref="B1:M79"/>
  <sheetViews>
    <sheetView showGridLines="0" zoomScaleNormal="100" zoomScaleSheetLayoutView="125" workbookViewId="0">
      <selection activeCell="G31" sqref="G31"/>
    </sheetView>
  </sheetViews>
  <sheetFormatPr defaultColWidth="9.140625" defaultRowHeight="15" x14ac:dyDescent="0.25"/>
  <cols>
    <col min="1" max="1" width="3.42578125" style="1" customWidth="1"/>
    <col min="2" max="2" width="9.140625" style="1"/>
    <col min="3" max="3" width="34" style="1" customWidth="1"/>
    <col min="4" max="4" width="29.140625" style="1" customWidth="1"/>
    <col min="5" max="5" width="31" style="1" customWidth="1"/>
    <col min="6" max="6" width="28.28515625" style="1" customWidth="1"/>
    <col min="7" max="7" width="22.7109375" style="1" customWidth="1"/>
    <col min="8" max="8" width="18.28515625" style="1" customWidth="1"/>
    <col min="9" max="9" width="20" style="1" customWidth="1"/>
    <col min="10" max="12" width="9.140625" style="1"/>
    <col min="13" max="13" width="9.140625" style="1" hidden="1" customWidth="1"/>
    <col min="14" max="16384" width="9.140625" style="1"/>
  </cols>
  <sheetData>
    <row r="1" spans="2:13" ht="15.75" thickBot="1" x14ac:dyDescent="0.3"/>
    <row r="2" spans="2:13" ht="38.25" customHeight="1" x14ac:dyDescent="0.25">
      <c r="B2" s="143" t="s">
        <v>26</v>
      </c>
      <c r="C2" s="144"/>
      <c r="D2" s="144"/>
      <c r="E2" s="144"/>
      <c r="F2" s="144"/>
      <c r="G2" s="144"/>
      <c r="H2" s="144"/>
      <c r="I2" s="145"/>
    </row>
    <row r="3" spans="2:13" ht="30" customHeight="1" thickBot="1" x14ac:dyDescent="0.3">
      <c r="B3" s="121" t="s">
        <v>109</v>
      </c>
      <c r="C3" s="122"/>
      <c r="D3" s="122"/>
      <c r="E3" s="122"/>
      <c r="F3" s="122"/>
      <c r="G3" s="122"/>
      <c r="H3" s="122"/>
      <c r="I3" s="123"/>
    </row>
    <row r="4" spans="2:13" ht="15" customHeight="1" x14ac:dyDescent="0.25">
      <c r="B4" s="118"/>
      <c r="C4" s="119"/>
      <c r="D4" s="119"/>
      <c r="E4" s="119"/>
      <c r="F4" s="119"/>
      <c r="G4" s="119"/>
      <c r="H4" s="119"/>
      <c r="I4" s="120"/>
    </row>
    <row r="5" spans="2:13" ht="29.45" customHeight="1" x14ac:dyDescent="0.25">
      <c r="B5" s="101"/>
      <c r="C5" s="158" t="s">
        <v>100</v>
      </c>
      <c r="D5" s="158"/>
      <c r="E5" s="158"/>
      <c r="F5" s="158"/>
      <c r="G5" s="158"/>
      <c r="H5" s="158"/>
      <c r="I5" s="102"/>
    </row>
    <row r="6" spans="2:13" ht="17.25" customHeight="1" x14ac:dyDescent="0.25">
      <c r="B6" s="101"/>
      <c r="C6" s="153"/>
      <c r="D6" s="153"/>
      <c r="E6" s="153"/>
      <c r="F6" s="153"/>
      <c r="G6" s="153"/>
      <c r="H6" s="153"/>
      <c r="I6" s="102"/>
    </row>
    <row r="7" spans="2:13" ht="57" customHeight="1" x14ac:dyDescent="0.3">
      <c r="B7" s="101"/>
      <c r="C7" s="158" t="s">
        <v>101</v>
      </c>
      <c r="D7" s="158"/>
      <c r="E7" s="158"/>
      <c r="F7" s="158"/>
      <c r="G7" s="158"/>
      <c r="H7" s="158"/>
      <c r="I7" s="102"/>
    </row>
    <row r="8" spans="2:13" ht="15.75" thickBot="1" x14ac:dyDescent="0.3">
      <c r="B8" s="2"/>
      <c r="C8" s="3"/>
      <c r="D8" s="3"/>
      <c r="E8" s="3"/>
      <c r="F8" s="3"/>
      <c r="G8" s="3"/>
      <c r="H8" s="3"/>
      <c r="I8" s="4"/>
    </row>
    <row r="9" spans="2:13" ht="21.75" thickBot="1" x14ac:dyDescent="0.4">
      <c r="B9" s="2"/>
      <c r="C9" s="45" t="s">
        <v>7</v>
      </c>
      <c r="D9" s="154"/>
      <c r="E9" s="155"/>
      <c r="F9" s="46" t="s">
        <v>12</v>
      </c>
      <c r="G9" s="156"/>
      <c r="H9" s="157"/>
      <c r="I9" s="4"/>
    </row>
    <row r="10" spans="2:13" x14ac:dyDescent="0.25">
      <c r="B10" s="2"/>
      <c r="C10" s="3"/>
      <c r="D10" s="3"/>
      <c r="E10" s="3"/>
      <c r="F10" s="3"/>
      <c r="G10" s="3"/>
      <c r="H10" s="3"/>
      <c r="I10" s="4"/>
      <c r="M10" s="1" t="s">
        <v>8</v>
      </c>
    </row>
    <row r="11" spans="2:13" ht="15.75" thickBot="1" x14ac:dyDescent="0.3">
      <c r="B11" s="2"/>
      <c r="C11" s="3"/>
      <c r="D11" s="3"/>
      <c r="E11" s="3"/>
      <c r="F11" s="3"/>
      <c r="G11" s="3"/>
      <c r="H11" s="3"/>
      <c r="I11" s="4"/>
    </row>
    <row r="12" spans="2:13" ht="16.5" customHeight="1" x14ac:dyDescent="0.25">
      <c r="B12" s="2"/>
      <c r="C12" s="175" t="s">
        <v>47</v>
      </c>
      <c r="D12" s="176"/>
      <c r="E12" s="176"/>
      <c r="F12" s="177"/>
      <c r="G12" s="63"/>
      <c r="H12" s="63"/>
      <c r="I12" s="4"/>
    </row>
    <row r="13" spans="2:13" ht="16.5" customHeight="1" thickBot="1" x14ac:dyDescent="0.3">
      <c r="B13" s="2"/>
      <c r="C13" s="178" t="s">
        <v>94</v>
      </c>
      <c r="D13" s="179"/>
      <c r="E13" s="179"/>
      <c r="F13" s="180"/>
      <c r="G13" s="62"/>
      <c r="H13" s="62"/>
      <c r="I13" s="4"/>
    </row>
    <row r="14" spans="2:13" ht="15.75" thickBot="1" x14ac:dyDescent="0.3">
      <c r="B14" s="2"/>
      <c r="C14" s="56" t="s">
        <v>48</v>
      </c>
      <c r="D14" s="58" t="s">
        <v>49</v>
      </c>
      <c r="E14" s="57" t="s">
        <v>48</v>
      </c>
      <c r="F14" s="61" t="s">
        <v>49</v>
      </c>
      <c r="G14" s="64"/>
      <c r="H14" s="64"/>
      <c r="I14" s="4"/>
    </row>
    <row r="15" spans="2:13" x14ac:dyDescent="0.25">
      <c r="B15" s="2"/>
      <c r="C15" s="69">
        <v>1</v>
      </c>
      <c r="D15" s="70"/>
      <c r="E15" s="71">
        <v>6</v>
      </c>
      <c r="F15" s="72"/>
      <c r="G15" s="65"/>
      <c r="H15" s="65"/>
      <c r="I15" s="4"/>
    </row>
    <row r="16" spans="2:13" x14ac:dyDescent="0.25">
      <c r="B16" s="2"/>
      <c r="C16" s="73">
        <v>2</v>
      </c>
      <c r="D16" s="74"/>
      <c r="E16" s="75">
        <v>7</v>
      </c>
      <c r="F16" s="76"/>
      <c r="G16" s="65"/>
      <c r="H16" s="65"/>
      <c r="I16" s="4"/>
    </row>
    <row r="17" spans="2:9" x14ac:dyDescent="0.25">
      <c r="B17" s="2"/>
      <c r="C17" s="77">
        <v>3</v>
      </c>
      <c r="D17" s="78"/>
      <c r="E17" s="79">
        <v>8</v>
      </c>
      <c r="F17" s="80"/>
      <c r="G17" s="60"/>
      <c r="H17" s="60"/>
      <c r="I17" s="4"/>
    </row>
    <row r="18" spans="2:9" x14ac:dyDescent="0.25">
      <c r="B18" s="2"/>
      <c r="C18" s="77">
        <v>4</v>
      </c>
      <c r="D18" s="78"/>
      <c r="E18" s="79">
        <v>9</v>
      </c>
      <c r="F18" s="80"/>
      <c r="G18" s="60"/>
      <c r="H18" s="60"/>
      <c r="I18" s="4"/>
    </row>
    <row r="19" spans="2:9" ht="15.75" thickBot="1" x14ac:dyDescent="0.3">
      <c r="B19" s="2"/>
      <c r="C19" s="81">
        <v>5</v>
      </c>
      <c r="D19" s="82"/>
      <c r="E19" s="83">
        <v>10</v>
      </c>
      <c r="F19" s="84"/>
      <c r="G19" s="65"/>
      <c r="H19" s="65"/>
      <c r="I19" s="4"/>
    </row>
    <row r="20" spans="2:9" x14ac:dyDescent="0.25">
      <c r="B20" s="2"/>
      <c r="C20" s="59"/>
      <c r="D20" s="59"/>
      <c r="E20" s="59"/>
      <c r="F20" s="59"/>
      <c r="G20" s="60"/>
      <c r="H20" s="60"/>
      <c r="I20" s="4"/>
    </row>
    <row r="21" spans="2:9" ht="15.75" thickBot="1" x14ac:dyDescent="0.3">
      <c r="B21" s="2"/>
      <c r="C21" s="3"/>
      <c r="D21" s="3"/>
      <c r="E21" s="3"/>
      <c r="F21" s="3"/>
      <c r="G21" s="3"/>
      <c r="H21" s="3"/>
      <c r="I21" s="4"/>
    </row>
    <row r="22" spans="2:9" ht="16.5" thickBot="1" x14ac:dyDescent="0.3">
      <c r="B22" s="2"/>
      <c r="C22" s="159" t="s">
        <v>30</v>
      </c>
      <c r="D22" s="160"/>
      <c r="E22" s="161"/>
      <c r="F22" s="53"/>
      <c r="G22" s="53"/>
      <c r="H22" s="53"/>
      <c r="I22" s="54"/>
    </row>
    <row r="23" spans="2:9" ht="15.75" thickBot="1" x14ac:dyDescent="0.3">
      <c r="B23" s="2"/>
      <c r="C23" s="162" t="s">
        <v>31</v>
      </c>
      <c r="D23" s="163"/>
      <c r="E23" s="85">
        <v>0</v>
      </c>
      <c r="F23" s="53"/>
      <c r="G23" s="53"/>
      <c r="H23" s="53"/>
      <c r="I23" s="54"/>
    </row>
    <row r="24" spans="2:9" x14ac:dyDescent="0.25">
      <c r="B24" s="2"/>
      <c r="C24" s="166" t="s">
        <v>50</v>
      </c>
      <c r="D24" s="167"/>
      <c r="E24" s="168"/>
      <c r="F24" s="53"/>
      <c r="G24" s="53"/>
      <c r="H24" s="53"/>
      <c r="I24" s="54"/>
    </row>
    <row r="25" spans="2:9" x14ac:dyDescent="0.25">
      <c r="B25" s="2"/>
      <c r="C25" s="169"/>
      <c r="D25" s="170"/>
      <c r="E25" s="171"/>
      <c r="F25" s="53"/>
      <c r="G25" s="53"/>
      <c r="H25" s="53"/>
      <c r="I25" s="54"/>
    </row>
    <row r="26" spans="2:9" ht="15.75" thickBot="1" x14ac:dyDescent="0.3">
      <c r="B26" s="2"/>
      <c r="C26" s="172"/>
      <c r="D26" s="173"/>
      <c r="E26" s="174"/>
      <c r="F26" s="53"/>
      <c r="G26" s="53"/>
      <c r="H26" s="53"/>
      <c r="I26" s="54"/>
    </row>
    <row r="27" spans="2:9" x14ac:dyDescent="0.25">
      <c r="B27" s="2"/>
      <c r="C27" s="3"/>
      <c r="D27" s="3"/>
      <c r="E27" s="3"/>
      <c r="F27" s="53"/>
      <c r="G27" s="53"/>
      <c r="H27" s="53"/>
      <c r="I27" s="54"/>
    </row>
    <row r="28" spans="2:9" ht="15.75" thickBot="1" x14ac:dyDescent="0.3">
      <c r="B28" s="2"/>
      <c r="C28" s="3"/>
      <c r="D28" s="3"/>
      <c r="E28" s="3"/>
      <c r="F28" s="53"/>
      <c r="G28" s="53"/>
      <c r="H28" s="53"/>
      <c r="I28" s="54"/>
    </row>
    <row r="29" spans="2:9" ht="21.75" thickBot="1" x14ac:dyDescent="0.4">
      <c r="B29" s="2"/>
      <c r="C29" s="40" t="s">
        <v>32</v>
      </c>
      <c r="D29" s="3"/>
      <c r="E29" s="3"/>
      <c r="F29" s="3"/>
      <c r="G29" s="3"/>
      <c r="H29" s="3"/>
      <c r="I29" s="4"/>
    </row>
    <row r="30" spans="2:9" ht="21.75" thickBot="1" x14ac:dyDescent="0.4">
      <c r="B30" s="2"/>
      <c r="C30" s="229" t="s">
        <v>73</v>
      </c>
      <c r="D30" s="230"/>
      <c r="E30" s="230"/>
      <c r="F30" s="230"/>
      <c r="G30" s="231"/>
      <c r="H30" s="3"/>
      <c r="I30" s="4"/>
    </row>
    <row r="31" spans="2:9" x14ac:dyDescent="0.25">
      <c r="B31" s="2"/>
      <c r="C31" s="224" t="s">
        <v>75</v>
      </c>
      <c r="D31" s="225"/>
      <c r="E31" s="225"/>
      <c r="F31" s="225"/>
      <c r="G31" s="109">
        <v>0</v>
      </c>
      <c r="H31" s="3"/>
      <c r="I31" s="4"/>
    </row>
    <row r="32" spans="2:9" x14ac:dyDescent="0.25">
      <c r="B32" s="2"/>
      <c r="C32" s="226" t="s">
        <v>87</v>
      </c>
      <c r="D32" s="227"/>
      <c r="E32" s="227"/>
      <c r="F32" s="228"/>
      <c r="G32" s="106">
        <f>IF(G31&lt;100000,G31,100000)</f>
        <v>0</v>
      </c>
      <c r="H32" s="3"/>
      <c r="I32" s="4"/>
    </row>
    <row r="33" spans="2:13" ht="15.75" thickBot="1" x14ac:dyDescent="0.3">
      <c r="B33" s="2"/>
      <c r="C33" s="218" t="s">
        <v>88</v>
      </c>
      <c r="D33" s="219"/>
      <c r="E33" s="219"/>
      <c r="F33" s="220"/>
      <c r="G33" s="107">
        <f>IF(G32&lt;0,0,G32/12)</f>
        <v>0</v>
      </c>
      <c r="H33" s="3"/>
      <c r="I33" s="4"/>
    </row>
    <row r="34" spans="2:13" ht="21.75" thickBot="1" x14ac:dyDescent="0.4">
      <c r="B34" s="2"/>
      <c r="C34" s="229" t="s">
        <v>74</v>
      </c>
      <c r="D34" s="230"/>
      <c r="E34" s="230"/>
      <c r="F34" s="230"/>
      <c r="G34" s="231"/>
      <c r="H34" s="3"/>
      <c r="I34" s="4"/>
    </row>
    <row r="35" spans="2:13" ht="21.75" thickBot="1" x14ac:dyDescent="0.4">
      <c r="B35" s="2"/>
      <c r="C35" s="221" t="s">
        <v>78</v>
      </c>
      <c r="D35" s="222"/>
      <c r="E35" s="222"/>
      <c r="F35" s="222"/>
      <c r="G35" s="222"/>
      <c r="H35" s="223"/>
      <c r="I35" s="4"/>
    </row>
    <row r="36" spans="2:13" ht="33.6" customHeight="1" x14ac:dyDescent="0.25">
      <c r="B36" s="2"/>
      <c r="C36" s="215" t="s">
        <v>105</v>
      </c>
      <c r="D36" s="216"/>
      <c r="E36" s="216"/>
      <c r="F36" s="216"/>
      <c r="G36" s="216"/>
      <c r="H36" s="217"/>
      <c r="I36" s="4"/>
      <c r="M36" s="1">
        <v>8</v>
      </c>
    </row>
    <row r="37" spans="2:13" ht="15.75" thickBot="1" x14ac:dyDescent="0.3">
      <c r="B37" s="2"/>
      <c r="C37" s="2"/>
      <c r="D37" s="3"/>
      <c r="E37" s="3"/>
      <c r="F37" s="3"/>
      <c r="G37" s="3"/>
      <c r="H37" s="4"/>
      <c r="I37" s="4"/>
      <c r="M37" s="1">
        <v>9</v>
      </c>
    </row>
    <row r="38" spans="2:13" ht="15.75" x14ac:dyDescent="0.25">
      <c r="B38" s="2"/>
      <c r="C38" s="126" t="s">
        <v>36</v>
      </c>
      <c r="D38" s="127"/>
      <c r="E38" s="127"/>
      <c r="F38" s="127"/>
      <c r="G38" s="127"/>
      <c r="H38" s="128"/>
      <c r="I38" s="4"/>
      <c r="M38" s="1">
        <v>10</v>
      </c>
    </row>
    <row r="39" spans="2:13" ht="31.5" customHeight="1" thickBot="1" x14ac:dyDescent="0.3">
      <c r="B39" s="2"/>
      <c r="C39" s="150" t="s">
        <v>107</v>
      </c>
      <c r="D39" s="151"/>
      <c r="E39" s="151"/>
      <c r="F39" s="151"/>
      <c r="G39" s="151"/>
      <c r="H39" s="152"/>
      <c r="I39" s="4"/>
    </row>
    <row r="40" spans="2:13" ht="29.1" customHeight="1" thickBot="1" x14ac:dyDescent="0.3">
      <c r="B40" s="2"/>
      <c r="C40" s="37" t="s">
        <v>2</v>
      </c>
      <c r="D40" s="55" t="s">
        <v>45</v>
      </c>
      <c r="E40" s="38" t="s">
        <v>56</v>
      </c>
      <c r="F40" s="38" t="s">
        <v>58</v>
      </c>
      <c r="G40" s="38" t="s">
        <v>3</v>
      </c>
      <c r="H40" s="39" t="s">
        <v>5</v>
      </c>
      <c r="I40" s="4"/>
      <c r="M40" s="1">
        <v>11</v>
      </c>
    </row>
    <row r="41" spans="2:13" ht="15.75" thickBot="1" x14ac:dyDescent="0.3">
      <c r="B41" s="2"/>
      <c r="C41" s="5">
        <v>2019</v>
      </c>
      <c r="D41" s="86">
        <v>0</v>
      </c>
      <c r="E41" s="87">
        <v>0</v>
      </c>
      <c r="F41" s="87">
        <v>0</v>
      </c>
      <c r="G41" s="87">
        <v>0</v>
      </c>
      <c r="H41" s="6">
        <f>SUM(E41:G41)</f>
        <v>0</v>
      </c>
      <c r="I41" s="4"/>
      <c r="M41" s="1">
        <v>12</v>
      </c>
    </row>
    <row r="42" spans="2:13" ht="15.75" thickBot="1" x14ac:dyDescent="0.3">
      <c r="B42" s="2"/>
      <c r="C42" s="194" t="s">
        <v>76</v>
      </c>
      <c r="D42" s="195"/>
      <c r="E42" s="108">
        <f>E41/12</f>
        <v>0</v>
      </c>
      <c r="F42" s="108">
        <f t="shared" ref="F42:G42" si="0">F41/12</f>
        <v>0</v>
      </c>
      <c r="G42" s="108">
        <f t="shared" si="0"/>
        <v>0</v>
      </c>
      <c r="H42" s="41">
        <f>H41/12</f>
        <v>0</v>
      </c>
      <c r="I42" s="4"/>
    </row>
    <row r="43" spans="2:13" ht="15.75" thickBot="1" x14ac:dyDescent="0.3">
      <c r="B43" s="2"/>
      <c r="C43" s="114" t="s">
        <v>77</v>
      </c>
      <c r="D43" s="115"/>
      <c r="E43" s="115"/>
      <c r="F43" s="115"/>
      <c r="G43" s="115"/>
      <c r="H43" s="34">
        <f>H42+G33</f>
        <v>0</v>
      </c>
      <c r="I43" s="4"/>
    </row>
    <row r="44" spans="2:13" ht="15.75" thickBot="1" x14ac:dyDescent="0.3">
      <c r="B44" s="2"/>
      <c r="C44" s="3"/>
      <c r="D44" s="3"/>
      <c r="E44" s="3"/>
      <c r="F44" s="3"/>
      <c r="G44" s="3"/>
      <c r="H44" s="3"/>
      <c r="I44" s="4"/>
    </row>
    <row r="45" spans="2:13" ht="21.75" thickBot="1" x14ac:dyDescent="0.4">
      <c r="B45" s="2"/>
      <c r="C45" s="40" t="s">
        <v>33</v>
      </c>
      <c r="D45" s="3"/>
      <c r="E45" s="3"/>
      <c r="F45" s="3"/>
      <c r="G45" s="3"/>
      <c r="H45" s="3"/>
      <c r="I45" s="4"/>
    </row>
    <row r="46" spans="2:13" ht="16.5" thickBot="1" x14ac:dyDescent="0.3">
      <c r="B46" s="2"/>
      <c r="C46" s="126" t="s">
        <v>28</v>
      </c>
      <c r="D46" s="127"/>
      <c r="E46" s="127"/>
      <c r="F46" s="127"/>
      <c r="G46" s="128"/>
      <c r="H46" s="3"/>
      <c r="I46" s="4"/>
    </row>
    <row r="47" spans="2:13" x14ac:dyDescent="0.25">
      <c r="B47" s="2"/>
      <c r="C47" s="141" t="s">
        <v>27</v>
      </c>
      <c r="D47" s="142"/>
      <c r="E47" s="142"/>
      <c r="F47" s="142"/>
      <c r="G47" s="90">
        <v>0</v>
      </c>
      <c r="H47" s="3"/>
      <c r="I47" s="4"/>
    </row>
    <row r="48" spans="2:13" x14ac:dyDescent="0.25">
      <c r="B48" s="2"/>
      <c r="C48" s="183" t="s">
        <v>9</v>
      </c>
      <c r="D48" s="184"/>
      <c r="E48" s="184"/>
      <c r="F48" s="184"/>
      <c r="G48" s="91">
        <v>0</v>
      </c>
      <c r="H48" s="3"/>
      <c r="I48" s="4"/>
    </row>
    <row r="49" spans="2:9" x14ac:dyDescent="0.25">
      <c r="B49" s="2"/>
      <c r="C49" s="131" t="s">
        <v>10</v>
      </c>
      <c r="D49" s="185"/>
      <c r="E49" s="185"/>
      <c r="F49" s="132"/>
      <c r="G49" s="13">
        <f>G48/12</f>
        <v>0</v>
      </c>
      <c r="H49" s="3"/>
      <c r="I49" s="4"/>
    </row>
    <row r="50" spans="2:9" ht="15.75" thickBot="1" x14ac:dyDescent="0.3">
      <c r="B50" s="2"/>
      <c r="C50" s="189" t="s">
        <v>11</v>
      </c>
      <c r="D50" s="190"/>
      <c r="E50" s="190"/>
      <c r="F50" s="191"/>
      <c r="G50" s="14">
        <f>G47*8333.33</f>
        <v>0</v>
      </c>
      <c r="H50" s="3"/>
      <c r="I50" s="4"/>
    </row>
    <row r="51" spans="2:9" ht="15.75" thickBot="1" x14ac:dyDescent="0.3">
      <c r="B51" s="2"/>
      <c r="C51" s="186" t="s">
        <v>46</v>
      </c>
      <c r="D51" s="187"/>
      <c r="E51" s="187"/>
      <c r="F51" s="188"/>
      <c r="G51" s="35">
        <f>G49-G50</f>
        <v>0</v>
      </c>
      <c r="H51" s="3"/>
      <c r="I51" s="4"/>
    </row>
    <row r="52" spans="2:9" x14ac:dyDescent="0.25">
      <c r="B52" s="2"/>
      <c r="C52" s="3"/>
      <c r="D52" s="3"/>
      <c r="E52" s="3"/>
      <c r="F52" s="3"/>
      <c r="G52" s="3"/>
      <c r="H52" s="3"/>
      <c r="I52" s="4"/>
    </row>
    <row r="53" spans="2:9" ht="15.75" thickBot="1" x14ac:dyDescent="0.3">
      <c r="B53" s="2"/>
      <c r="C53" s="3"/>
      <c r="D53" s="3"/>
      <c r="E53" s="3"/>
      <c r="F53" s="3"/>
      <c r="G53" s="3"/>
      <c r="H53" s="3"/>
      <c r="I53" s="4"/>
    </row>
    <row r="54" spans="2:9" ht="21.75" thickBot="1" x14ac:dyDescent="0.4">
      <c r="B54" s="2"/>
      <c r="C54" s="40" t="s">
        <v>34</v>
      </c>
      <c r="D54" s="3"/>
      <c r="E54" s="3"/>
      <c r="F54" s="3"/>
      <c r="G54" s="3"/>
      <c r="H54" s="3"/>
      <c r="I54" s="4"/>
    </row>
    <row r="55" spans="2:9" ht="16.5" thickBot="1" x14ac:dyDescent="0.3">
      <c r="B55" s="2"/>
      <c r="C55" s="159" t="s">
        <v>29</v>
      </c>
      <c r="D55" s="160"/>
      <c r="E55" s="160"/>
      <c r="F55" s="160"/>
      <c r="G55" s="160"/>
      <c r="H55" s="161"/>
      <c r="I55" s="4"/>
    </row>
    <row r="56" spans="2:9" ht="15.75" thickBot="1" x14ac:dyDescent="0.3">
      <c r="B56" s="2"/>
      <c r="C56" s="181" t="s">
        <v>15</v>
      </c>
      <c r="D56" s="182"/>
      <c r="E56" s="182"/>
      <c r="F56" s="182"/>
      <c r="G56" s="192">
        <v>0</v>
      </c>
      <c r="H56" s="193"/>
      <c r="I56" s="4"/>
    </row>
    <row r="57" spans="2:9" ht="15.75" thickBot="1" x14ac:dyDescent="0.3">
      <c r="B57" s="2"/>
      <c r="C57" s="114" t="s">
        <v>14</v>
      </c>
      <c r="D57" s="115"/>
      <c r="E57" s="115"/>
      <c r="F57" s="115"/>
      <c r="G57" s="116">
        <f>G56/12</f>
        <v>0</v>
      </c>
      <c r="H57" s="117"/>
      <c r="I57" s="4"/>
    </row>
    <row r="58" spans="2:9" x14ac:dyDescent="0.25">
      <c r="B58" s="2"/>
      <c r="C58" s="3"/>
      <c r="D58" s="3"/>
      <c r="E58" s="3"/>
      <c r="F58" s="3"/>
      <c r="G58" s="3"/>
      <c r="H58" s="3"/>
      <c r="I58" s="4"/>
    </row>
    <row r="59" spans="2:9" ht="15.75" thickBot="1" x14ac:dyDescent="0.3">
      <c r="B59" s="2"/>
      <c r="C59" s="3"/>
      <c r="D59" s="3"/>
      <c r="E59" s="3"/>
      <c r="F59" s="3"/>
      <c r="G59" s="3"/>
      <c r="H59" s="3"/>
      <c r="I59" s="4"/>
    </row>
    <row r="60" spans="2:9" ht="21.75" thickBot="1" x14ac:dyDescent="0.4">
      <c r="B60" s="2"/>
      <c r="C60" s="40" t="s">
        <v>35</v>
      </c>
      <c r="D60" s="3"/>
      <c r="E60" s="3"/>
      <c r="F60" s="3"/>
      <c r="G60" s="3"/>
      <c r="H60" s="3"/>
      <c r="I60" s="4"/>
    </row>
    <row r="61" spans="2:9" ht="16.5" thickBot="1" x14ac:dyDescent="0.3">
      <c r="B61" s="2"/>
      <c r="C61" s="126" t="s">
        <v>44</v>
      </c>
      <c r="D61" s="127"/>
      <c r="E61" s="127"/>
      <c r="F61" s="127"/>
      <c r="G61" s="127"/>
      <c r="H61" s="128"/>
      <c r="I61" s="4"/>
    </row>
    <row r="62" spans="2:9" ht="15.75" thickBot="1" x14ac:dyDescent="0.3">
      <c r="B62" s="2"/>
      <c r="C62" s="136" t="s">
        <v>17</v>
      </c>
      <c r="D62" s="137"/>
      <c r="E62" s="137"/>
      <c r="F62" s="138"/>
      <c r="G62" s="139">
        <v>0</v>
      </c>
      <c r="H62" s="140"/>
      <c r="I62" s="4"/>
    </row>
    <row r="63" spans="2:9" x14ac:dyDescent="0.25">
      <c r="B63" s="2"/>
      <c r="C63" s="3"/>
      <c r="D63" s="3"/>
      <c r="E63" s="3"/>
      <c r="F63" s="3"/>
      <c r="G63" s="3"/>
      <c r="H63" s="3"/>
      <c r="I63" s="4"/>
    </row>
    <row r="64" spans="2:9" ht="15.75" thickBot="1" x14ac:dyDescent="0.3">
      <c r="B64" s="2"/>
      <c r="C64" s="3"/>
      <c r="D64" s="3"/>
      <c r="E64" s="3"/>
      <c r="F64" s="3"/>
      <c r="G64" s="3"/>
      <c r="H64" s="3"/>
      <c r="I64" s="4"/>
    </row>
    <row r="65" spans="2:9" ht="16.5" thickBot="1" x14ac:dyDescent="0.3">
      <c r="B65" s="2"/>
      <c r="C65" s="126" t="s">
        <v>13</v>
      </c>
      <c r="D65" s="127"/>
      <c r="E65" s="128"/>
      <c r="F65" s="3"/>
      <c r="G65" s="3"/>
      <c r="H65" s="3"/>
      <c r="I65" s="4"/>
    </row>
    <row r="66" spans="2:9" x14ac:dyDescent="0.25">
      <c r="B66" s="2"/>
      <c r="C66" s="129" t="s">
        <v>37</v>
      </c>
      <c r="D66" s="130"/>
      <c r="E66" s="15">
        <f>H43</f>
        <v>0</v>
      </c>
      <c r="F66" s="3"/>
      <c r="G66" s="3"/>
      <c r="H66" s="3"/>
      <c r="I66" s="4"/>
    </row>
    <row r="67" spans="2:9" x14ac:dyDescent="0.25">
      <c r="B67" s="2"/>
      <c r="C67" s="131" t="s">
        <v>38</v>
      </c>
      <c r="D67" s="132"/>
      <c r="E67" s="16">
        <f>G51</f>
        <v>0</v>
      </c>
      <c r="F67" s="3"/>
      <c r="G67" s="3"/>
      <c r="H67" s="3"/>
      <c r="I67" s="4"/>
    </row>
    <row r="68" spans="2:9" ht="30" customHeight="1" thickBot="1" x14ac:dyDescent="0.3">
      <c r="B68" s="2"/>
      <c r="C68" s="124" t="s">
        <v>39</v>
      </c>
      <c r="D68" s="125"/>
      <c r="E68" s="17">
        <f>G57</f>
        <v>0</v>
      </c>
      <c r="F68" s="3"/>
      <c r="G68" s="3"/>
      <c r="H68" s="3"/>
      <c r="I68" s="4"/>
    </row>
    <row r="69" spans="2:9" ht="15.75" thickBot="1" x14ac:dyDescent="0.3">
      <c r="B69" s="2"/>
      <c r="C69" s="136" t="s">
        <v>40</v>
      </c>
      <c r="D69" s="138"/>
      <c r="E69" s="34">
        <f>E66-E67-E68</f>
        <v>0</v>
      </c>
      <c r="F69" s="3"/>
      <c r="G69" s="3"/>
      <c r="H69" s="3"/>
      <c r="I69" s="4"/>
    </row>
    <row r="70" spans="2:9" ht="15.75" thickBot="1" x14ac:dyDescent="0.3">
      <c r="B70" s="2"/>
      <c r="C70" s="194" t="s">
        <v>41</v>
      </c>
      <c r="D70" s="195"/>
      <c r="E70" s="41">
        <f>E69*2.5</f>
        <v>0</v>
      </c>
      <c r="F70" s="3"/>
      <c r="G70" s="3"/>
      <c r="H70" s="3"/>
      <c r="I70" s="4"/>
    </row>
    <row r="71" spans="2:9" ht="15.75" thickBot="1" x14ac:dyDescent="0.3">
      <c r="B71" s="2"/>
      <c r="C71" s="42" t="s">
        <v>43</v>
      </c>
      <c r="D71" s="43"/>
      <c r="E71" s="44">
        <f>G62</f>
        <v>0</v>
      </c>
      <c r="F71" s="48"/>
      <c r="G71" s="3"/>
      <c r="H71" s="3"/>
      <c r="I71" s="4"/>
    </row>
    <row r="72" spans="2:9" ht="21.75" thickBot="1" x14ac:dyDescent="0.4">
      <c r="B72" s="2"/>
      <c r="C72" s="196" t="s">
        <v>42</v>
      </c>
      <c r="D72" s="197"/>
      <c r="E72" s="47">
        <f>E70+E71</f>
        <v>0</v>
      </c>
      <c r="F72" s="3"/>
      <c r="G72" s="3"/>
      <c r="H72" s="3"/>
      <c r="I72" s="4"/>
    </row>
    <row r="73" spans="2:9" x14ac:dyDescent="0.25">
      <c r="B73" s="2"/>
      <c r="C73" s="3"/>
      <c r="D73" s="3"/>
      <c r="E73" s="3"/>
      <c r="F73" s="3"/>
      <c r="G73" s="3"/>
      <c r="H73" s="3"/>
      <c r="I73" s="4"/>
    </row>
    <row r="74" spans="2:9" x14ac:dyDescent="0.25">
      <c r="B74" s="2"/>
      <c r="C74" s="18" t="s">
        <v>108</v>
      </c>
      <c r="D74" s="3"/>
      <c r="E74" s="3"/>
      <c r="F74" s="3"/>
      <c r="G74" s="3"/>
      <c r="H74" s="3"/>
      <c r="I74" s="4"/>
    </row>
    <row r="75" spans="2:9" ht="60" customHeight="1" x14ac:dyDescent="0.25">
      <c r="B75" s="2"/>
      <c r="C75" s="164" t="s">
        <v>57</v>
      </c>
      <c r="D75" s="164"/>
      <c r="E75" s="164"/>
      <c r="F75" s="164"/>
      <c r="G75" s="164"/>
      <c r="H75" s="164"/>
      <c r="I75" s="51"/>
    </row>
    <row r="76" spans="2:9" s="49" customFormat="1" ht="18.75" customHeight="1" x14ac:dyDescent="0.25">
      <c r="B76" s="50"/>
      <c r="C76" s="52"/>
      <c r="D76" s="52"/>
      <c r="E76" s="52"/>
      <c r="F76" s="52"/>
      <c r="G76" s="52"/>
      <c r="H76" s="52"/>
      <c r="I76" s="51"/>
    </row>
    <row r="77" spans="2:9" ht="130.5" customHeight="1" x14ac:dyDescent="0.25">
      <c r="B77" s="2"/>
      <c r="C77" s="165" t="s">
        <v>55</v>
      </c>
      <c r="D77" s="165"/>
      <c r="E77" s="165"/>
      <c r="F77" s="165"/>
      <c r="G77" s="165"/>
      <c r="H77" s="165"/>
      <c r="I77" s="4"/>
    </row>
    <row r="78" spans="2:9" ht="17.100000000000001" customHeight="1" x14ac:dyDescent="0.25">
      <c r="B78" s="2"/>
      <c r="C78" s="66"/>
      <c r="D78" s="92" t="s">
        <v>51</v>
      </c>
      <c r="E78" s="92" t="s">
        <v>52</v>
      </c>
      <c r="F78" s="92" t="s">
        <v>53</v>
      </c>
      <c r="G78" s="66"/>
      <c r="H78" s="66"/>
      <c r="I78" s="4"/>
    </row>
    <row r="79" spans="2:9" ht="15.75" thickBot="1" x14ac:dyDescent="0.3">
      <c r="B79" s="19"/>
      <c r="C79" s="20"/>
      <c r="D79" s="20"/>
      <c r="E79" s="20"/>
      <c r="F79" s="20"/>
      <c r="G79" s="20"/>
      <c r="H79" s="20"/>
      <c r="I79" s="21"/>
    </row>
  </sheetData>
  <sheetProtection algorithmName="SHA-512" hashValue="OQLqVL2JjP9BMZJRqr+/fIlif7tn68djrvgQN89rhX5eae4sX4Kl+dJkzozL0FDCpsJTUoBAsUUMru2z0sbDKg==" saltValue="pU4ck07MiPB7K3vkDX5EsA==" spinCount="100000" sheet="1" selectLockedCells="1"/>
  <mergeCells count="47">
    <mergeCell ref="C43:G43"/>
    <mergeCell ref="C30:G30"/>
    <mergeCell ref="C34:G34"/>
    <mergeCell ref="C69:D69"/>
    <mergeCell ref="C70:D70"/>
    <mergeCell ref="C61:H61"/>
    <mergeCell ref="C46:G46"/>
    <mergeCell ref="C47:F47"/>
    <mergeCell ref="C48:F48"/>
    <mergeCell ref="C49:F49"/>
    <mergeCell ref="C50:F50"/>
    <mergeCell ref="C51:F51"/>
    <mergeCell ref="C72:D72"/>
    <mergeCell ref="C75:H75"/>
    <mergeCell ref="C77:H77"/>
    <mergeCell ref="C31:F31"/>
    <mergeCell ref="C32:F32"/>
    <mergeCell ref="C62:F62"/>
    <mergeCell ref="G62:H62"/>
    <mergeCell ref="C65:E65"/>
    <mergeCell ref="C66:D66"/>
    <mergeCell ref="C67:D67"/>
    <mergeCell ref="C68:D68"/>
    <mergeCell ref="C55:H55"/>
    <mergeCell ref="C56:F56"/>
    <mergeCell ref="G56:H56"/>
    <mergeCell ref="C57:F57"/>
    <mergeCell ref="G57:H57"/>
    <mergeCell ref="C24:E26"/>
    <mergeCell ref="C36:H36"/>
    <mergeCell ref="C38:H38"/>
    <mergeCell ref="C39:H39"/>
    <mergeCell ref="C42:D42"/>
    <mergeCell ref="C33:F33"/>
    <mergeCell ref="C35:H35"/>
    <mergeCell ref="C23:D23"/>
    <mergeCell ref="B2:I2"/>
    <mergeCell ref="B3:I3"/>
    <mergeCell ref="B4:I4"/>
    <mergeCell ref="C5:H5"/>
    <mergeCell ref="C6:H6"/>
    <mergeCell ref="C7:H7"/>
    <mergeCell ref="D9:E9"/>
    <mergeCell ref="G9:H9"/>
    <mergeCell ref="C12:F12"/>
    <mergeCell ref="C13:F13"/>
    <mergeCell ref="C22:E22"/>
  </mergeCells>
  <hyperlinks>
    <hyperlink ref="D78" r:id="rId1"/>
    <hyperlink ref="F78" r:id="rId2"/>
    <hyperlink ref="E78" r:id="rId3"/>
  </hyperlinks>
  <pageMargins left="0.7" right="0.7" top="0.75" bottom="0.75" header="0.3" footer="0.3"/>
  <pageSetup scale="44"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80"/>
  <sheetViews>
    <sheetView showGridLines="0" zoomScale="125" zoomScaleNormal="125" workbookViewId="0">
      <selection activeCell="D9" sqref="D9:E9"/>
    </sheetView>
  </sheetViews>
  <sheetFormatPr defaultColWidth="9.140625" defaultRowHeight="15" x14ac:dyDescent="0.25"/>
  <cols>
    <col min="1" max="1" width="3.42578125" style="1" customWidth="1"/>
    <col min="2" max="2" width="9.140625" style="1"/>
    <col min="3" max="3" width="34" style="1" customWidth="1"/>
    <col min="4" max="4" width="29.140625" style="1" customWidth="1"/>
    <col min="5" max="5" width="31" style="1" customWidth="1"/>
    <col min="6" max="6" width="28.28515625" style="1" customWidth="1"/>
    <col min="7" max="7" width="22.7109375" style="1" customWidth="1"/>
    <col min="8" max="8" width="18.28515625" style="1" customWidth="1"/>
    <col min="9" max="9" width="20" style="1" customWidth="1"/>
    <col min="10" max="12" width="9.140625" style="1"/>
    <col min="13" max="13" width="9.140625" style="1" hidden="1" customWidth="1"/>
    <col min="14" max="16384" width="9.140625" style="1"/>
  </cols>
  <sheetData>
    <row r="1" spans="2:13" ht="15.75" thickBot="1" x14ac:dyDescent="0.3"/>
    <row r="2" spans="2:13" ht="38.25" customHeight="1" x14ac:dyDescent="0.25">
      <c r="B2" s="143" t="s">
        <v>26</v>
      </c>
      <c r="C2" s="144"/>
      <c r="D2" s="144"/>
      <c r="E2" s="144"/>
      <c r="F2" s="144"/>
      <c r="G2" s="144"/>
      <c r="H2" s="144"/>
      <c r="I2" s="145"/>
    </row>
    <row r="3" spans="2:13" ht="30" customHeight="1" thickBot="1" x14ac:dyDescent="0.3">
      <c r="B3" s="121" t="s">
        <v>86</v>
      </c>
      <c r="C3" s="122"/>
      <c r="D3" s="122"/>
      <c r="E3" s="122"/>
      <c r="F3" s="122"/>
      <c r="G3" s="122"/>
      <c r="H3" s="122"/>
      <c r="I3" s="123"/>
    </row>
    <row r="4" spans="2:13" ht="15" customHeight="1" x14ac:dyDescent="0.25">
      <c r="B4" s="118"/>
      <c r="C4" s="119"/>
      <c r="D4" s="119"/>
      <c r="E4" s="119"/>
      <c r="F4" s="119"/>
      <c r="G4" s="119"/>
      <c r="H4" s="119"/>
      <c r="I4" s="120"/>
    </row>
    <row r="5" spans="2:13" ht="29.45" customHeight="1" x14ac:dyDescent="0.25">
      <c r="B5" s="103"/>
      <c r="C5" s="158" t="s">
        <v>99</v>
      </c>
      <c r="D5" s="158"/>
      <c r="E5" s="158"/>
      <c r="F5" s="158"/>
      <c r="G5" s="158"/>
      <c r="H5" s="158"/>
      <c r="I5" s="104"/>
    </row>
    <row r="6" spans="2:13" ht="17.25" customHeight="1" x14ac:dyDescent="0.25">
      <c r="B6" s="103"/>
      <c r="C6" s="153"/>
      <c r="D6" s="153"/>
      <c r="E6" s="153"/>
      <c r="F6" s="153"/>
      <c r="G6" s="153"/>
      <c r="H6" s="153"/>
      <c r="I6" s="104"/>
    </row>
    <row r="7" spans="2:13" ht="57" customHeight="1" x14ac:dyDescent="0.3">
      <c r="B7" s="103"/>
      <c r="C7" s="158" t="s">
        <v>101</v>
      </c>
      <c r="D7" s="158"/>
      <c r="E7" s="158"/>
      <c r="F7" s="158"/>
      <c r="G7" s="158"/>
      <c r="H7" s="158"/>
      <c r="I7" s="104"/>
    </row>
    <row r="8" spans="2:13" ht="15.75" thickBot="1" x14ac:dyDescent="0.3">
      <c r="B8" s="2"/>
      <c r="C8" s="3"/>
      <c r="D8" s="3"/>
      <c r="E8" s="3"/>
      <c r="F8" s="3"/>
      <c r="G8" s="3"/>
      <c r="H8" s="3"/>
      <c r="I8" s="4"/>
    </row>
    <row r="9" spans="2:13" ht="21.75" thickBot="1" x14ac:dyDescent="0.4">
      <c r="B9" s="2"/>
      <c r="C9" s="45" t="s">
        <v>7</v>
      </c>
      <c r="D9" s="154"/>
      <c r="E9" s="155"/>
      <c r="F9" s="46" t="s">
        <v>12</v>
      </c>
      <c r="G9" s="156"/>
      <c r="H9" s="157"/>
      <c r="I9" s="4"/>
    </row>
    <row r="10" spans="2:13" x14ac:dyDescent="0.25">
      <c r="B10" s="2"/>
      <c r="C10" s="3"/>
      <c r="D10" s="3"/>
      <c r="E10" s="3"/>
      <c r="F10" s="3"/>
      <c r="G10" s="3"/>
      <c r="H10" s="3"/>
      <c r="I10" s="4"/>
      <c r="M10" s="1" t="s">
        <v>8</v>
      </c>
    </row>
    <row r="11" spans="2:13" ht="15.75" thickBot="1" x14ac:dyDescent="0.3">
      <c r="B11" s="2"/>
      <c r="C11" s="3"/>
      <c r="D11" s="3"/>
      <c r="E11" s="3"/>
      <c r="F11" s="3"/>
      <c r="G11" s="3"/>
      <c r="H11" s="3"/>
      <c r="I11" s="4"/>
    </row>
    <row r="12" spans="2:13" ht="16.5" customHeight="1" x14ac:dyDescent="0.25">
      <c r="B12" s="2"/>
      <c r="C12" s="175" t="s">
        <v>47</v>
      </c>
      <c r="D12" s="176"/>
      <c r="E12" s="176"/>
      <c r="F12" s="177"/>
      <c r="G12" s="63"/>
      <c r="H12" s="63"/>
      <c r="I12" s="4"/>
    </row>
    <row r="13" spans="2:13" ht="16.5" customHeight="1" thickBot="1" x14ac:dyDescent="0.3">
      <c r="B13" s="2"/>
      <c r="C13" s="178" t="s">
        <v>94</v>
      </c>
      <c r="D13" s="179"/>
      <c r="E13" s="179"/>
      <c r="F13" s="180"/>
      <c r="G13" s="62"/>
      <c r="H13" s="62"/>
      <c r="I13" s="4"/>
    </row>
    <row r="14" spans="2:13" ht="15.75" thickBot="1" x14ac:dyDescent="0.3">
      <c r="B14" s="2"/>
      <c r="C14" s="56" t="s">
        <v>48</v>
      </c>
      <c r="D14" s="58" t="s">
        <v>49</v>
      </c>
      <c r="E14" s="57" t="s">
        <v>48</v>
      </c>
      <c r="F14" s="61" t="s">
        <v>49</v>
      </c>
      <c r="G14" s="64"/>
      <c r="H14" s="64"/>
      <c r="I14" s="4"/>
    </row>
    <row r="15" spans="2:13" x14ac:dyDescent="0.25">
      <c r="B15" s="2"/>
      <c r="C15" s="69">
        <v>1</v>
      </c>
      <c r="D15" s="70"/>
      <c r="E15" s="71">
        <v>6</v>
      </c>
      <c r="F15" s="72"/>
      <c r="G15" s="65"/>
      <c r="H15" s="65"/>
      <c r="I15" s="4"/>
    </row>
    <row r="16" spans="2:13" x14ac:dyDescent="0.25">
      <c r="B16" s="2"/>
      <c r="C16" s="73">
        <v>2</v>
      </c>
      <c r="D16" s="74"/>
      <c r="E16" s="75">
        <v>7</v>
      </c>
      <c r="F16" s="76"/>
      <c r="G16" s="65"/>
      <c r="H16" s="65"/>
      <c r="I16" s="4"/>
    </row>
    <row r="17" spans="2:9" x14ac:dyDescent="0.25">
      <c r="B17" s="2"/>
      <c r="C17" s="77">
        <v>3</v>
      </c>
      <c r="D17" s="78"/>
      <c r="E17" s="79">
        <v>8</v>
      </c>
      <c r="F17" s="80"/>
      <c r="G17" s="60"/>
      <c r="H17" s="60"/>
      <c r="I17" s="4"/>
    </row>
    <row r="18" spans="2:9" x14ac:dyDescent="0.25">
      <c r="B18" s="2"/>
      <c r="C18" s="77">
        <v>4</v>
      </c>
      <c r="D18" s="78"/>
      <c r="E18" s="79">
        <v>9</v>
      </c>
      <c r="F18" s="80"/>
      <c r="G18" s="60"/>
      <c r="H18" s="60"/>
      <c r="I18" s="4"/>
    </row>
    <row r="19" spans="2:9" ht="15.75" thickBot="1" x14ac:dyDescent="0.3">
      <c r="B19" s="2"/>
      <c r="C19" s="81">
        <v>5</v>
      </c>
      <c r="D19" s="82"/>
      <c r="E19" s="83">
        <v>10</v>
      </c>
      <c r="F19" s="84"/>
      <c r="G19" s="65"/>
      <c r="H19" s="65"/>
      <c r="I19" s="4"/>
    </row>
    <row r="20" spans="2:9" x14ac:dyDescent="0.25">
      <c r="B20" s="2"/>
      <c r="C20" s="59"/>
      <c r="D20" s="59"/>
      <c r="E20" s="59"/>
      <c r="F20" s="59"/>
      <c r="G20" s="60"/>
      <c r="H20" s="60"/>
      <c r="I20" s="4"/>
    </row>
    <row r="21" spans="2:9" ht="15.75" thickBot="1" x14ac:dyDescent="0.3">
      <c r="B21" s="2"/>
      <c r="C21" s="3"/>
      <c r="D21" s="3"/>
      <c r="E21" s="3"/>
      <c r="F21" s="3"/>
      <c r="G21" s="3"/>
      <c r="H21" s="3"/>
      <c r="I21" s="4"/>
    </row>
    <row r="22" spans="2:9" ht="16.5" thickBot="1" x14ac:dyDescent="0.3">
      <c r="B22" s="2"/>
      <c r="C22" s="159" t="s">
        <v>30</v>
      </c>
      <c r="D22" s="160"/>
      <c r="E22" s="161"/>
      <c r="F22" s="53"/>
      <c r="G22" s="53"/>
      <c r="H22" s="53"/>
      <c r="I22" s="54"/>
    </row>
    <row r="23" spans="2:9" ht="15.75" thickBot="1" x14ac:dyDescent="0.3">
      <c r="B23" s="2"/>
      <c r="C23" s="162" t="s">
        <v>31</v>
      </c>
      <c r="D23" s="163"/>
      <c r="E23" s="85">
        <v>0</v>
      </c>
      <c r="F23" s="53"/>
      <c r="G23" s="53"/>
      <c r="H23" s="53"/>
      <c r="I23" s="54"/>
    </row>
    <row r="24" spans="2:9" x14ac:dyDescent="0.25">
      <c r="B24" s="2"/>
      <c r="C24" s="166" t="s">
        <v>50</v>
      </c>
      <c r="D24" s="167"/>
      <c r="E24" s="168"/>
      <c r="F24" s="53"/>
      <c r="G24" s="53"/>
      <c r="H24" s="53"/>
      <c r="I24" s="54"/>
    </row>
    <row r="25" spans="2:9" x14ac:dyDescent="0.25">
      <c r="B25" s="2"/>
      <c r="C25" s="169"/>
      <c r="D25" s="170"/>
      <c r="E25" s="171"/>
      <c r="F25" s="53"/>
      <c r="G25" s="53"/>
      <c r="H25" s="53"/>
      <c r="I25" s="54"/>
    </row>
    <row r="26" spans="2:9" ht="15.75" thickBot="1" x14ac:dyDescent="0.3">
      <c r="B26" s="2"/>
      <c r="C26" s="172"/>
      <c r="D26" s="173"/>
      <c r="E26" s="174"/>
      <c r="F26" s="53"/>
      <c r="G26" s="53"/>
      <c r="H26" s="53"/>
      <c r="I26" s="54"/>
    </row>
    <row r="27" spans="2:9" x14ac:dyDescent="0.25">
      <c r="B27" s="2"/>
      <c r="C27" s="3"/>
      <c r="D27" s="3"/>
      <c r="E27" s="3"/>
      <c r="F27" s="53"/>
      <c r="G27" s="53"/>
      <c r="H27" s="53"/>
      <c r="I27" s="54"/>
    </row>
    <row r="28" spans="2:9" ht="15.75" thickBot="1" x14ac:dyDescent="0.3">
      <c r="B28" s="2"/>
      <c r="C28" s="3"/>
      <c r="D28" s="3"/>
      <c r="E28" s="3"/>
      <c r="F28" s="53"/>
      <c r="G28" s="53"/>
      <c r="H28" s="53"/>
      <c r="I28" s="54"/>
    </row>
    <row r="29" spans="2:9" ht="21.75" thickBot="1" x14ac:dyDescent="0.4">
      <c r="B29" s="2"/>
      <c r="C29" s="40" t="s">
        <v>32</v>
      </c>
      <c r="D29" s="3"/>
      <c r="E29" s="3"/>
      <c r="F29" s="3"/>
      <c r="G29" s="3"/>
      <c r="H29" s="3"/>
      <c r="I29" s="4"/>
    </row>
    <row r="30" spans="2:9" ht="21.75" thickBot="1" x14ac:dyDescent="0.4">
      <c r="B30" s="2"/>
      <c r="C30" s="242" t="s">
        <v>73</v>
      </c>
      <c r="D30" s="243"/>
      <c r="E30" s="243"/>
      <c r="F30" s="243"/>
      <c r="G30" s="244"/>
      <c r="H30" s="3"/>
      <c r="I30" s="4"/>
    </row>
    <row r="31" spans="2:9" ht="15.75" customHeight="1" x14ac:dyDescent="0.25">
      <c r="B31" s="2"/>
      <c r="C31" s="239" t="s">
        <v>80</v>
      </c>
      <c r="D31" s="240"/>
      <c r="E31" s="240"/>
      <c r="F31" s="241"/>
      <c r="G31" s="112">
        <v>0</v>
      </c>
      <c r="H31" s="3"/>
      <c r="I31" s="4"/>
    </row>
    <row r="32" spans="2:9" x14ac:dyDescent="0.25">
      <c r="B32" s="2"/>
      <c r="C32" s="232" t="s">
        <v>91</v>
      </c>
      <c r="D32" s="233"/>
      <c r="E32" s="233"/>
      <c r="F32" s="233"/>
      <c r="G32" s="113">
        <v>0</v>
      </c>
      <c r="H32" s="3"/>
      <c r="I32" s="4"/>
    </row>
    <row r="33" spans="2:13" x14ac:dyDescent="0.25">
      <c r="B33" s="2"/>
      <c r="C33" s="226" t="s">
        <v>89</v>
      </c>
      <c r="D33" s="227"/>
      <c r="E33" s="227"/>
      <c r="F33" s="228"/>
      <c r="G33" s="106">
        <f>IF(G32&lt;G31*100000,G32,G31*100000)</f>
        <v>0</v>
      </c>
      <c r="H33" s="3"/>
      <c r="I33" s="4"/>
    </row>
    <row r="34" spans="2:13" ht="15.75" thickBot="1" x14ac:dyDescent="0.3">
      <c r="B34" s="2"/>
      <c r="C34" s="234" t="s">
        <v>81</v>
      </c>
      <c r="D34" s="235"/>
      <c r="E34" s="235"/>
      <c r="F34" s="235"/>
      <c r="G34" s="107">
        <f>IF(G32&lt;0,0,G33/12)</f>
        <v>0</v>
      </c>
      <c r="H34" s="3"/>
      <c r="I34" s="4"/>
    </row>
    <row r="35" spans="2:13" ht="21.75" thickBot="1" x14ac:dyDescent="0.4">
      <c r="B35" s="2"/>
      <c r="C35" s="236" t="s">
        <v>74</v>
      </c>
      <c r="D35" s="237"/>
      <c r="E35" s="237"/>
      <c r="F35" s="237"/>
      <c r="G35" s="238"/>
      <c r="H35" s="3"/>
      <c r="I35" s="4"/>
    </row>
    <row r="36" spans="2:13" ht="21.75" thickBot="1" x14ac:dyDescent="0.4">
      <c r="B36" s="2"/>
      <c r="C36" s="221" t="s">
        <v>78</v>
      </c>
      <c r="D36" s="222"/>
      <c r="E36" s="222"/>
      <c r="F36" s="222"/>
      <c r="G36" s="222"/>
      <c r="H36" s="223"/>
      <c r="I36" s="4"/>
    </row>
    <row r="37" spans="2:13" ht="33.6" customHeight="1" x14ac:dyDescent="0.25">
      <c r="B37" s="2"/>
      <c r="C37" s="215" t="s">
        <v>105</v>
      </c>
      <c r="D37" s="216"/>
      <c r="E37" s="216"/>
      <c r="F37" s="216"/>
      <c r="G37" s="216"/>
      <c r="H37" s="217"/>
      <c r="I37" s="4"/>
      <c r="M37" s="1">
        <v>8</v>
      </c>
    </row>
    <row r="38" spans="2:13" ht="15.75" thickBot="1" x14ac:dyDescent="0.3">
      <c r="B38" s="2"/>
      <c r="C38" s="2"/>
      <c r="D38" s="3"/>
      <c r="E38" s="3"/>
      <c r="F38" s="3"/>
      <c r="G38" s="3"/>
      <c r="H38" s="4"/>
      <c r="I38" s="4"/>
      <c r="M38" s="1">
        <v>9</v>
      </c>
    </row>
    <row r="39" spans="2:13" ht="15.75" x14ac:dyDescent="0.25">
      <c r="B39" s="2"/>
      <c r="C39" s="126" t="s">
        <v>36</v>
      </c>
      <c r="D39" s="127"/>
      <c r="E39" s="127"/>
      <c r="F39" s="127"/>
      <c r="G39" s="127"/>
      <c r="H39" s="128"/>
      <c r="I39" s="4"/>
      <c r="M39" s="1">
        <v>10</v>
      </c>
    </row>
    <row r="40" spans="2:13" ht="31.5" customHeight="1" thickBot="1" x14ac:dyDescent="0.3">
      <c r="B40" s="2"/>
      <c r="C40" s="150" t="s">
        <v>106</v>
      </c>
      <c r="D40" s="151"/>
      <c r="E40" s="151"/>
      <c r="F40" s="151"/>
      <c r="G40" s="151"/>
      <c r="H40" s="152"/>
      <c r="I40" s="4"/>
    </row>
    <row r="41" spans="2:13" ht="29.1" customHeight="1" thickBot="1" x14ac:dyDescent="0.3">
      <c r="B41" s="2"/>
      <c r="C41" s="37" t="s">
        <v>2</v>
      </c>
      <c r="D41" s="55" t="s">
        <v>45</v>
      </c>
      <c r="E41" s="38" t="s">
        <v>56</v>
      </c>
      <c r="F41" s="38" t="s">
        <v>58</v>
      </c>
      <c r="G41" s="38" t="s">
        <v>3</v>
      </c>
      <c r="H41" s="39" t="s">
        <v>5</v>
      </c>
      <c r="I41" s="4"/>
      <c r="M41" s="1">
        <v>11</v>
      </c>
    </row>
    <row r="42" spans="2:13" ht="15.75" thickBot="1" x14ac:dyDescent="0.3">
      <c r="B42" s="2"/>
      <c r="C42" s="5">
        <v>2019</v>
      </c>
      <c r="D42" s="86">
        <v>0</v>
      </c>
      <c r="E42" s="87">
        <v>0</v>
      </c>
      <c r="F42" s="87">
        <v>0</v>
      </c>
      <c r="G42" s="87">
        <v>0</v>
      </c>
      <c r="H42" s="6">
        <f>SUM(E42:G42)</f>
        <v>0</v>
      </c>
      <c r="I42" s="4"/>
      <c r="M42" s="1">
        <v>12</v>
      </c>
    </row>
    <row r="43" spans="2:13" ht="15.75" thickBot="1" x14ac:dyDescent="0.3">
      <c r="B43" s="2"/>
      <c r="C43" s="194" t="s">
        <v>76</v>
      </c>
      <c r="D43" s="195"/>
      <c r="E43" s="108">
        <f>E42/12</f>
        <v>0</v>
      </c>
      <c r="F43" s="108">
        <f t="shared" ref="F43:G43" si="0">F42/12</f>
        <v>0</v>
      </c>
      <c r="G43" s="108">
        <f t="shared" si="0"/>
        <v>0</v>
      </c>
      <c r="H43" s="41">
        <f>H42/12</f>
        <v>0</v>
      </c>
      <c r="I43" s="4"/>
    </row>
    <row r="44" spans="2:13" ht="15.75" thickBot="1" x14ac:dyDescent="0.3">
      <c r="B44" s="2"/>
      <c r="C44" s="114" t="s">
        <v>77</v>
      </c>
      <c r="D44" s="115"/>
      <c r="E44" s="115"/>
      <c r="F44" s="115"/>
      <c r="G44" s="115"/>
      <c r="H44" s="34">
        <f>H43+G34</f>
        <v>0</v>
      </c>
      <c r="I44" s="4"/>
    </row>
    <row r="45" spans="2:13" ht="15.75" thickBot="1" x14ac:dyDescent="0.3">
      <c r="B45" s="2"/>
      <c r="C45" s="3"/>
      <c r="D45" s="3"/>
      <c r="E45" s="3"/>
      <c r="F45" s="3"/>
      <c r="G45" s="3"/>
      <c r="H45" s="3"/>
      <c r="I45" s="4"/>
    </row>
    <row r="46" spans="2:13" ht="21.75" thickBot="1" x14ac:dyDescent="0.4">
      <c r="B46" s="2"/>
      <c r="C46" s="40" t="s">
        <v>33</v>
      </c>
      <c r="D46" s="3"/>
      <c r="E46" s="3"/>
      <c r="F46" s="3"/>
      <c r="G46" s="3"/>
      <c r="H46" s="3"/>
      <c r="I46" s="4"/>
    </row>
    <row r="47" spans="2:13" ht="16.5" thickBot="1" x14ac:dyDescent="0.3">
      <c r="B47" s="2"/>
      <c r="C47" s="126" t="s">
        <v>28</v>
      </c>
      <c r="D47" s="127"/>
      <c r="E47" s="127"/>
      <c r="F47" s="127"/>
      <c r="G47" s="128"/>
      <c r="H47" s="3"/>
      <c r="I47" s="4"/>
    </row>
    <row r="48" spans="2:13" x14ac:dyDescent="0.25">
      <c r="B48" s="2"/>
      <c r="C48" s="141" t="s">
        <v>27</v>
      </c>
      <c r="D48" s="142"/>
      <c r="E48" s="142"/>
      <c r="F48" s="142"/>
      <c r="G48" s="90">
        <v>0</v>
      </c>
      <c r="H48" s="3"/>
      <c r="I48" s="4"/>
    </row>
    <row r="49" spans="2:9" x14ac:dyDescent="0.25">
      <c r="B49" s="2"/>
      <c r="C49" s="183" t="s">
        <v>9</v>
      </c>
      <c r="D49" s="184"/>
      <c r="E49" s="184"/>
      <c r="F49" s="184"/>
      <c r="G49" s="91">
        <v>0</v>
      </c>
      <c r="H49" s="3"/>
      <c r="I49" s="4"/>
    </row>
    <row r="50" spans="2:9" x14ac:dyDescent="0.25">
      <c r="B50" s="2"/>
      <c r="C50" s="131" t="s">
        <v>10</v>
      </c>
      <c r="D50" s="185"/>
      <c r="E50" s="185"/>
      <c r="F50" s="132"/>
      <c r="G50" s="13">
        <f>G49/12</f>
        <v>0</v>
      </c>
      <c r="H50" s="3"/>
      <c r="I50" s="4"/>
    </row>
    <row r="51" spans="2:9" ht="15.75" thickBot="1" x14ac:dyDescent="0.3">
      <c r="B51" s="2"/>
      <c r="C51" s="189" t="s">
        <v>11</v>
      </c>
      <c r="D51" s="190"/>
      <c r="E51" s="190"/>
      <c r="F51" s="191"/>
      <c r="G51" s="14">
        <f>G48*8333.33</f>
        <v>0</v>
      </c>
      <c r="H51" s="3"/>
      <c r="I51" s="4"/>
    </row>
    <row r="52" spans="2:9" ht="15.75" thickBot="1" x14ac:dyDescent="0.3">
      <c r="B52" s="2"/>
      <c r="C52" s="186" t="s">
        <v>46</v>
      </c>
      <c r="D52" s="187"/>
      <c r="E52" s="187"/>
      <c r="F52" s="188"/>
      <c r="G52" s="35">
        <f>G50-G51</f>
        <v>0</v>
      </c>
      <c r="H52" s="3"/>
      <c r="I52" s="4"/>
    </row>
    <row r="53" spans="2:9" x14ac:dyDescent="0.25">
      <c r="B53" s="2"/>
      <c r="C53" s="3"/>
      <c r="D53" s="3"/>
      <c r="E53" s="3"/>
      <c r="F53" s="3"/>
      <c r="G53" s="3"/>
      <c r="H53" s="3"/>
      <c r="I53" s="4"/>
    </row>
    <row r="54" spans="2:9" ht="15.75" thickBot="1" x14ac:dyDescent="0.3">
      <c r="B54" s="2"/>
      <c r="C54" s="3"/>
      <c r="D54" s="3"/>
      <c r="E54" s="3"/>
      <c r="F54" s="3"/>
      <c r="G54" s="3"/>
      <c r="H54" s="3"/>
      <c r="I54" s="4"/>
    </row>
    <row r="55" spans="2:9" ht="21.75" thickBot="1" x14ac:dyDescent="0.4">
      <c r="B55" s="2"/>
      <c r="C55" s="40" t="s">
        <v>34</v>
      </c>
      <c r="D55" s="3"/>
      <c r="E55" s="3"/>
      <c r="F55" s="3"/>
      <c r="G55" s="3"/>
      <c r="H55" s="3"/>
      <c r="I55" s="4"/>
    </row>
    <row r="56" spans="2:9" ht="16.5" thickBot="1" x14ac:dyDescent="0.3">
      <c r="B56" s="2"/>
      <c r="C56" s="159" t="s">
        <v>29</v>
      </c>
      <c r="D56" s="160"/>
      <c r="E56" s="160"/>
      <c r="F56" s="160"/>
      <c r="G56" s="160"/>
      <c r="H56" s="161"/>
      <c r="I56" s="4"/>
    </row>
    <row r="57" spans="2:9" ht="15.75" thickBot="1" x14ac:dyDescent="0.3">
      <c r="B57" s="2"/>
      <c r="C57" s="181" t="s">
        <v>15</v>
      </c>
      <c r="D57" s="182"/>
      <c r="E57" s="182"/>
      <c r="F57" s="182"/>
      <c r="G57" s="192">
        <v>0</v>
      </c>
      <c r="H57" s="193"/>
      <c r="I57" s="4"/>
    </row>
    <row r="58" spans="2:9" ht="15.75" thickBot="1" x14ac:dyDescent="0.3">
      <c r="B58" s="2"/>
      <c r="C58" s="114" t="s">
        <v>14</v>
      </c>
      <c r="D58" s="115"/>
      <c r="E58" s="115"/>
      <c r="F58" s="115"/>
      <c r="G58" s="116">
        <f>G57/12</f>
        <v>0</v>
      </c>
      <c r="H58" s="117"/>
      <c r="I58" s="4"/>
    </row>
    <row r="59" spans="2:9" x14ac:dyDescent="0.25">
      <c r="B59" s="2"/>
      <c r="C59" s="3"/>
      <c r="D59" s="3"/>
      <c r="E59" s="3"/>
      <c r="F59" s="3"/>
      <c r="G59" s="3"/>
      <c r="H59" s="3"/>
      <c r="I59" s="4"/>
    </row>
    <row r="60" spans="2:9" ht="15.75" thickBot="1" x14ac:dyDescent="0.3">
      <c r="B60" s="2"/>
      <c r="C60" s="3"/>
      <c r="D60" s="3"/>
      <c r="E60" s="3"/>
      <c r="F60" s="3"/>
      <c r="G60" s="3"/>
      <c r="H60" s="3"/>
      <c r="I60" s="4"/>
    </row>
    <row r="61" spans="2:9" ht="21.75" thickBot="1" x14ac:dyDescent="0.4">
      <c r="B61" s="2"/>
      <c r="C61" s="40" t="s">
        <v>35</v>
      </c>
      <c r="D61" s="3"/>
      <c r="E61" s="3"/>
      <c r="F61" s="3"/>
      <c r="G61" s="3"/>
      <c r="H61" s="3"/>
      <c r="I61" s="4"/>
    </row>
    <row r="62" spans="2:9" ht="16.5" thickBot="1" x14ac:dyDescent="0.3">
      <c r="B62" s="2"/>
      <c r="C62" s="126" t="s">
        <v>44</v>
      </c>
      <c r="D62" s="127"/>
      <c r="E62" s="127"/>
      <c r="F62" s="127"/>
      <c r="G62" s="127"/>
      <c r="H62" s="128"/>
      <c r="I62" s="4"/>
    </row>
    <row r="63" spans="2:9" ht="15.75" thickBot="1" x14ac:dyDescent="0.3">
      <c r="B63" s="2"/>
      <c r="C63" s="136" t="s">
        <v>17</v>
      </c>
      <c r="D63" s="137"/>
      <c r="E63" s="137"/>
      <c r="F63" s="138"/>
      <c r="G63" s="139">
        <v>0</v>
      </c>
      <c r="H63" s="140"/>
      <c r="I63" s="4"/>
    </row>
    <row r="64" spans="2:9" x14ac:dyDescent="0.25">
      <c r="B64" s="2"/>
      <c r="C64" s="3"/>
      <c r="D64" s="3"/>
      <c r="E64" s="3"/>
      <c r="F64" s="3"/>
      <c r="G64" s="3"/>
      <c r="H64" s="3"/>
      <c r="I64" s="4"/>
    </row>
    <row r="65" spans="2:9" ht="15.75" thickBot="1" x14ac:dyDescent="0.3">
      <c r="B65" s="2"/>
      <c r="C65" s="3"/>
      <c r="D65" s="3"/>
      <c r="E65" s="3"/>
      <c r="F65" s="3"/>
      <c r="G65" s="3"/>
      <c r="H65" s="3"/>
      <c r="I65" s="4"/>
    </row>
    <row r="66" spans="2:9" ht="16.5" thickBot="1" x14ac:dyDescent="0.3">
      <c r="B66" s="2"/>
      <c r="C66" s="126" t="s">
        <v>13</v>
      </c>
      <c r="D66" s="127"/>
      <c r="E66" s="128"/>
      <c r="F66" s="3"/>
      <c r="G66" s="3"/>
      <c r="H66" s="3"/>
      <c r="I66" s="4"/>
    </row>
    <row r="67" spans="2:9" x14ac:dyDescent="0.25">
      <c r="B67" s="2"/>
      <c r="C67" s="129" t="s">
        <v>37</v>
      </c>
      <c r="D67" s="130"/>
      <c r="E67" s="15">
        <f>H44</f>
        <v>0</v>
      </c>
      <c r="F67" s="3"/>
      <c r="G67" s="3"/>
      <c r="H67" s="3"/>
      <c r="I67" s="4"/>
    </row>
    <row r="68" spans="2:9" x14ac:dyDescent="0.25">
      <c r="B68" s="2"/>
      <c r="C68" s="131" t="s">
        <v>38</v>
      </c>
      <c r="D68" s="132"/>
      <c r="E68" s="16">
        <f>G52</f>
        <v>0</v>
      </c>
      <c r="F68" s="3"/>
      <c r="G68" s="3"/>
      <c r="H68" s="3"/>
      <c r="I68" s="4"/>
    </row>
    <row r="69" spans="2:9" ht="30" customHeight="1" thickBot="1" x14ac:dyDescent="0.3">
      <c r="B69" s="2"/>
      <c r="C69" s="124" t="s">
        <v>39</v>
      </c>
      <c r="D69" s="125"/>
      <c r="E69" s="17">
        <f>G58</f>
        <v>0</v>
      </c>
      <c r="F69" s="3"/>
      <c r="G69" s="3"/>
      <c r="H69" s="3"/>
      <c r="I69" s="4"/>
    </row>
    <row r="70" spans="2:9" ht="15.75" thickBot="1" x14ac:dyDescent="0.3">
      <c r="B70" s="2"/>
      <c r="C70" s="136" t="s">
        <v>40</v>
      </c>
      <c r="D70" s="138"/>
      <c r="E70" s="34">
        <f>E67-E68-E69</f>
        <v>0</v>
      </c>
      <c r="F70" s="3"/>
      <c r="G70" s="3"/>
      <c r="H70" s="3"/>
      <c r="I70" s="4"/>
    </row>
    <row r="71" spans="2:9" ht="15.75" thickBot="1" x14ac:dyDescent="0.3">
      <c r="B71" s="2"/>
      <c r="C71" s="194" t="s">
        <v>41</v>
      </c>
      <c r="D71" s="195"/>
      <c r="E71" s="41">
        <f>E70*2.5</f>
        <v>0</v>
      </c>
      <c r="F71" s="3"/>
      <c r="G71" s="3"/>
      <c r="H71" s="3"/>
      <c r="I71" s="4"/>
    </row>
    <row r="72" spans="2:9" ht="15.75" thickBot="1" x14ac:dyDescent="0.3">
      <c r="B72" s="2"/>
      <c r="C72" s="42" t="s">
        <v>43</v>
      </c>
      <c r="D72" s="43"/>
      <c r="E72" s="44">
        <f>G63</f>
        <v>0</v>
      </c>
      <c r="F72" s="48"/>
      <c r="G72" s="3"/>
      <c r="H72" s="3"/>
      <c r="I72" s="4"/>
    </row>
    <row r="73" spans="2:9" ht="21.75" thickBot="1" x14ac:dyDescent="0.4">
      <c r="B73" s="2"/>
      <c r="C73" s="196" t="s">
        <v>42</v>
      </c>
      <c r="D73" s="197"/>
      <c r="E73" s="47">
        <f>E71+E72</f>
        <v>0</v>
      </c>
      <c r="F73" s="3"/>
      <c r="G73" s="3"/>
      <c r="H73" s="3"/>
      <c r="I73" s="4"/>
    </row>
    <row r="74" spans="2:9" x14ac:dyDescent="0.25">
      <c r="B74" s="2"/>
      <c r="C74" s="3"/>
      <c r="D74" s="3"/>
      <c r="E74" s="3"/>
      <c r="F74" s="3"/>
      <c r="G74" s="3"/>
      <c r="H74" s="3"/>
      <c r="I74" s="4"/>
    </row>
    <row r="75" spans="2:9" x14ac:dyDescent="0.25">
      <c r="B75" s="2"/>
      <c r="C75" s="18" t="s">
        <v>108</v>
      </c>
      <c r="D75" s="3"/>
      <c r="E75" s="3"/>
      <c r="F75" s="3"/>
      <c r="G75" s="3"/>
      <c r="H75" s="3"/>
      <c r="I75" s="4"/>
    </row>
    <row r="76" spans="2:9" ht="60" customHeight="1" x14ac:dyDescent="0.25">
      <c r="B76" s="2"/>
      <c r="C76" s="164" t="s">
        <v>57</v>
      </c>
      <c r="D76" s="164"/>
      <c r="E76" s="164"/>
      <c r="F76" s="164"/>
      <c r="G76" s="164"/>
      <c r="H76" s="164"/>
      <c r="I76" s="51"/>
    </row>
    <row r="77" spans="2:9" s="49" customFormat="1" ht="18.75" customHeight="1" x14ac:dyDescent="0.25">
      <c r="B77" s="50"/>
      <c r="C77" s="52"/>
      <c r="D77" s="52"/>
      <c r="E77" s="52"/>
      <c r="F77" s="52"/>
      <c r="G77" s="52"/>
      <c r="H77" s="52"/>
      <c r="I77" s="51"/>
    </row>
    <row r="78" spans="2:9" ht="130.5" customHeight="1" x14ac:dyDescent="0.25">
      <c r="B78" s="2"/>
      <c r="C78" s="165" t="s">
        <v>55</v>
      </c>
      <c r="D78" s="165"/>
      <c r="E78" s="165"/>
      <c r="F78" s="165"/>
      <c r="G78" s="165"/>
      <c r="H78" s="165"/>
      <c r="I78" s="4"/>
    </row>
    <row r="79" spans="2:9" ht="17.100000000000001" customHeight="1" x14ac:dyDescent="0.25">
      <c r="B79" s="2"/>
      <c r="C79" s="66"/>
      <c r="D79" s="92" t="s">
        <v>51</v>
      </c>
      <c r="E79" s="92" t="s">
        <v>52</v>
      </c>
      <c r="F79" s="92" t="s">
        <v>53</v>
      </c>
      <c r="G79" s="66"/>
      <c r="H79" s="66"/>
      <c r="I79" s="4"/>
    </row>
    <row r="80" spans="2:9" ht="15.75" thickBot="1" x14ac:dyDescent="0.3">
      <c r="B80" s="19"/>
      <c r="C80" s="20"/>
      <c r="D80" s="20"/>
      <c r="E80" s="20"/>
      <c r="F80" s="20"/>
      <c r="G80" s="20"/>
      <c r="H80" s="20"/>
      <c r="I80" s="21"/>
    </row>
  </sheetData>
  <sheetProtection algorithmName="SHA-512" hashValue="6Kv3FWNwJ2Ygz/Bqbk9zOhbiZRwy3jZAWo+0tXYMUZ8brm3CgyGymLXkhHAM6f88Pb4zJ06Sju0Gks51rPmZbA==" saltValue="V/hSioMMlfOXcLDLDE1owg==" spinCount="100000" sheet="1" selectLockedCells="1"/>
  <mergeCells count="48">
    <mergeCell ref="C35:G35"/>
    <mergeCell ref="C31:F31"/>
    <mergeCell ref="C23:D23"/>
    <mergeCell ref="B2:I2"/>
    <mergeCell ref="B3:I3"/>
    <mergeCell ref="B4:I4"/>
    <mergeCell ref="C5:H5"/>
    <mergeCell ref="C6:H6"/>
    <mergeCell ref="C7:H7"/>
    <mergeCell ref="D9:E9"/>
    <mergeCell ref="G9:H9"/>
    <mergeCell ref="C12:F12"/>
    <mergeCell ref="C13:F13"/>
    <mergeCell ref="C22:E22"/>
    <mergeCell ref="C24:E26"/>
    <mergeCell ref="C30:G30"/>
    <mergeCell ref="C32:F32"/>
    <mergeCell ref="C33:F33"/>
    <mergeCell ref="C34:F34"/>
    <mergeCell ref="C68:D68"/>
    <mergeCell ref="C69:D69"/>
    <mergeCell ref="C56:H56"/>
    <mergeCell ref="C57:F57"/>
    <mergeCell ref="G57:H57"/>
    <mergeCell ref="C58:F58"/>
    <mergeCell ref="G58:H58"/>
    <mergeCell ref="C62:H62"/>
    <mergeCell ref="C63:F63"/>
    <mergeCell ref="G63:H63"/>
    <mergeCell ref="C66:E66"/>
    <mergeCell ref="C67:D67"/>
    <mergeCell ref="C52:F52"/>
    <mergeCell ref="C36:H36"/>
    <mergeCell ref="C37:H37"/>
    <mergeCell ref="C39:H39"/>
    <mergeCell ref="C40:H40"/>
    <mergeCell ref="C43:D43"/>
    <mergeCell ref="C78:H78"/>
    <mergeCell ref="C44:G44"/>
    <mergeCell ref="C70:D70"/>
    <mergeCell ref="C71:D71"/>
    <mergeCell ref="C73:D73"/>
    <mergeCell ref="C76:H76"/>
    <mergeCell ref="C47:G47"/>
    <mergeCell ref="C48:F48"/>
    <mergeCell ref="C49:F49"/>
    <mergeCell ref="C50:F50"/>
    <mergeCell ref="C51:F51"/>
  </mergeCells>
  <hyperlinks>
    <hyperlink ref="D79" r:id="rId1"/>
    <hyperlink ref="F79" r:id="rId2"/>
    <hyperlink ref="E79" r:id="rId3"/>
  </hyperlinks>
  <pageMargins left="0.7" right="0.7" top="0.75" bottom="0.75" header="0.3" footer="0.3"/>
  <pageSetup scale="4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N75"/>
  <sheetViews>
    <sheetView showGridLines="0" zoomScale="125" zoomScaleNormal="125" workbookViewId="0">
      <selection activeCell="D8" sqref="D8:E8"/>
    </sheetView>
  </sheetViews>
  <sheetFormatPr defaultColWidth="9.140625" defaultRowHeight="15" x14ac:dyDescent="0.25"/>
  <cols>
    <col min="1" max="1" width="3.42578125" style="1" customWidth="1"/>
    <col min="2" max="2" width="9.140625" style="1"/>
    <col min="3" max="3" width="34" style="1" customWidth="1"/>
    <col min="4" max="4" width="34.140625" style="1" customWidth="1"/>
    <col min="5" max="5" width="33" style="1" customWidth="1"/>
    <col min="6" max="6" width="33.7109375" style="1" customWidth="1"/>
    <col min="7" max="7" width="14.42578125" style="1" customWidth="1"/>
    <col min="8" max="8" width="18.28515625" style="1" customWidth="1"/>
    <col min="9" max="9" width="25.85546875" style="1" customWidth="1"/>
    <col min="10" max="12" width="9.140625" style="1"/>
    <col min="13" max="13" width="9.140625" style="1" hidden="1" customWidth="1"/>
    <col min="14" max="14" width="0" style="1" hidden="1" customWidth="1"/>
    <col min="15" max="16384" width="9.140625" style="1"/>
  </cols>
  <sheetData>
    <row r="1" spans="2:14" ht="15.75" thickBot="1" x14ac:dyDescent="0.3"/>
    <row r="2" spans="2:14" ht="38.25" customHeight="1" x14ac:dyDescent="0.25">
      <c r="B2" s="143" t="s">
        <v>69</v>
      </c>
      <c r="C2" s="144"/>
      <c r="D2" s="144"/>
      <c r="E2" s="144"/>
      <c r="F2" s="144"/>
      <c r="G2" s="144"/>
      <c r="H2" s="144"/>
      <c r="I2" s="145"/>
    </row>
    <row r="3" spans="2:14" ht="30" customHeight="1" thickBot="1" x14ac:dyDescent="0.3">
      <c r="B3" s="121" t="s">
        <v>85</v>
      </c>
      <c r="C3" s="122"/>
      <c r="D3" s="122"/>
      <c r="E3" s="122"/>
      <c r="F3" s="122"/>
      <c r="G3" s="122"/>
      <c r="H3" s="122"/>
      <c r="I3" s="123"/>
    </row>
    <row r="4" spans="2:14" ht="15" customHeight="1" x14ac:dyDescent="0.25">
      <c r="B4" s="198"/>
      <c r="C4" s="199"/>
      <c r="D4" s="199"/>
      <c r="E4" s="199"/>
      <c r="F4" s="199"/>
      <c r="G4" s="199"/>
      <c r="H4" s="199"/>
      <c r="I4" s="200"/>
    </row>
    <row r="5" spans="2:14" ht="36" customHeight="1" x14ac:dyDescent="0.25">
      <c r="B5" s="103"/>
      <c r="C5" s="158" t="s">
        <v>92</v>
      </c>
      <c r="D5" s="158"/>
      <c r="E5" s="158"/>
      <c r="F5" s="158"/>
      <c r="G5" s="158"/>
      <c r="H5" s="158"/>
      <c r="I5" s="111"/>
    </row>
    <row r="6" spans="2:14" ht="55.5" customHeight="1" x14ac:dyDescent="0.3">
      <c r="B6" s="2"/>
      <c r="C6" s="158" t="s">
        <v>93</v>
      </c>
      <c r="D6" s="158"/>
      <c r="E6" s="158"/>
      <c r="F6" s="158"/>
      <c r="G6" s="158"/>
      <c r="H6" s="158"/>
      <c r="I6" s="4"/>
    </row>
    <row r="7" spans="2:14" ht="15.75" thickBot="1" x14ac:dyDescent="0.3">
      <c r="B7" s="2"/>
      <c r="C7" s="3"/>
      <c r="D7" s="3"/>
      <c r="E7" s="3"/>
      <c r="F7" s="3"/>
      <c r="G7" s="3"/>
      <c r="H7" s="3"/>
      <c r="I7" s="4"/>
    </row>
    <row r="8" spans="2:14" ht="21.75" thickBot="1" x14ac:dyDescent="0.4">
      <c r="B8" s="2"/>
      <c r="C8" s="45" t="s">
        <v>7</v>
      </c>
      <c r="D8" s="154"/>
      <c r="E8" s="155"/>
      <c r="F8" s="46" t="s">
        <v>12</v>
      </c>
      <c r="G8" s="156"/>
      <c r="H8" s="157"/>
      <c r="I8" s="4"/>
    </row>
    <row r="9" spans="2:14" x14ac:dyDescent="0.25">
      <c r="B9" s="2"/>
      <c r="C9" s="3"/>
      <c r="D9" s="3"/>
      <c r="E9" s="3"/>
      <c r="F9" s="3"/>
      <c r="G9" s="3"/>
      <c r="H9" s="3"/>
      <c r="I9" s="4"/>
      <c r="M9" s="1">
        <v>3</v>
      </c>
      <c r="N9" s="1" t="s">
        <v>8</v>
      </c>
    </row>
    <row r="10" spans="2:14" ht="15.75" thickBot="1" x14ac:dyDescent="0.3">
      <c r="B10" s="2"/>
      <c r="C10" s="3"/>
      <c r="D10" s="3"/>
      <c r="E10" s="3"/>
      <c r="F10" s="3"/>
      <c r="G10" s="3"/>
      <c r="H10" s="3"/>
      <c r="I10" s="4"/>
      <c r="M10" s="1">
        <v>4</v>
      </c>
      <c r="N10" s="1" t="s">
        <v>68</v>
      </c>
    </row>
    <row r="11" spans="2:14" ht="20.25" customHeight="1" x14ac:dyDescent="0.25">
      <c r="B11" s="2"/>
      <c r="C11" s="175" t="s">
        <v>47</v>
      </c>
      <c r="D11" s="176"/>
      <c r="E11" s="176"/>
      <c r="F11" s="177"/>
      <c r="G11" s="63"/>
      <c r="H11" s="63"/>
      <c r="I11" s="4"/>
      <c r="M11" s="1">
        <v>5</v>
      </c>
    </row>
    <row r="12" spans="2:14" ht="16.5" customHeight="1" thickBot="1" x14ac:dyDescent="0.3">
      <c r="B12" s="2"/>
      <c r="C12" s="178" t="s">
        <v>94</v>
      </c>
      <c r="D12" s="179"/>
      <c r="E12" s="179"/>
      <c r="F12" s="180"/>
      <c r="G12" s="62"/>
      <c r="H12" s="62"/>
      <c r="I12" s="4"/>
      <c r="M12" s="1">
        <v>6</v>
      </c>
    </row>
    <row r="13" spans="2:14" ht="15.75" thickBot="1" x14ac:dyDescent="0.3">
      <c r="B13" s="2"/>
      <c r="C13" s="56" t="s">
        <v>48</v>
      </c>
      <c r="D13" s="58" t="s">
        <v>49</v>
      </c>
      <c r="E13" s="57" t="s">
        <v>48</v>
      </c>
      <c r="F13" s="61" t="s">
        <v>49</v>
      </c>
      <c r="G13" s="64"/>
      <c r="H13" s="64"/>
      <c r="I13" s="4"/>
      <c r="M13" s="1">
        <v>7</v>
      </c>
    </row>
    <row r="14" spans="2:14" x14ac:dyDescent="0.25">
      <c r="B14" s="2"/>
      <c r="C14" s="69">
        <v>1</v>
      </c>
      <c r="D14" s="70"/>
      <c r="E14" s="71">
        <v>6</v>
      </c>
      <c r="F14" s="72"/>
      <c r="G14" s="65"/>
      <c r="H14" s="65"/>
      <c r="I14" s="4"/>
      <c r="M14" s="1">
        <v>8</v>
      </c>
    </row>
    <row r="15" spans="2:14" x14ac:dyDescent="0.25">
      <c r="B15" s="2"/>
      <c r="C15" s="73">
        <v>2</v>
      </c>
      <c r="D15" s="74"/>
      <c r="E15" s="75">
        <v>7</v>
      </c>
      <c r="F15" s="76"/>
      <c r="G15" s="65"/>
      <c r="H15" s="65"/>
      <c r="I15" s="4"/>
      <c r="M15" s="1">
        <v>9</v>
      </c>
    </row>
    <row r="16" spans="2:14" x14ac:dyDescent="0.25">
      <c r="B16" s="2"/>
      <c r="C16" s="77">
        <v>3</v>
      </c>
      <c r="D16" s="78"/>
      <c r="E16" s="79">
        <v>8</v>
      </c>
      <c r="F16" s="80"/>
      <c r="G16" s="60"/>
      <c r="H16" s="60"/>
      <c r="I16" s="4"/>
      <c r="M16" s="1">
        <v>10</v>
      </c>
    </row>
    <row r="17" spans="2:13" x14ac:dyDescent="0.25">
      <c r="B17" s="2"/>
      <c r="C17" s="77">
        <v>4</v>
      </c>
      <c r="D17" s="78"/>
      <c r="E17" s="79">
        <v>9</v>
      </c>
      <c r="F17" s="80"/>
      <c r="G17" s="60"/>
      <c r="H17" s="60"/>
      <c r="I17" s="4"/>
      <c r="M17" s="1">
        <v>11</v>
      </c>
    </row>
    <row r="18" spans="2:13" ht="15.75" thickBot="1" x14ac:dyDescent="0.3">
      <c r="B18" s="2"/>
      <c r="C18" s="81">
        <v>5</v>
      </c>
      <c r="D18" s="82"/>
      <c r="E18" s="83">
        <v>10</v>
      </c>
      <c r="F18" s="84"/>
      <c r="G18" s="65"/>
      <c r="H18" s="65"/>
      <c r="I18" s="4"/>
      <c r="M18" s="1">
        <v>12</v>
      </c>
    </row>
    <row r="19" spans="2:13" x14ac:dyDescent="0.25">
      <c r="B19" s="2"/>
      <c r="C19" s="59"/>
      <c r="D19" s="59"/>
      <c r="E19" s="59"/>
      <c r="F19" s="59"/>
      <c r="G19" s="60"/>
      <c r="H19" s="60"/>
      <c r="I19" s="4"/>
      <c r="M19" s="1">
        <v>13</v>
      </c>
    </row>
    <row r="20" spans="2:13" ht="15.75" thickBot="1" x14ac:dyDescent="0.3">
      <c r="B20" s="2"/>
      <c r="C20" s="3"/>
      <c r="D20" s="3"/>
      <c r="E20" s="3"/>
      <c r="F20" s="3"/>
      <c r="G20" s="3"/>
      <c r="H20" s="3" t="s">
        <v>60</v>
      </c>
      <c r="I20" s="4"/>
    </row>
    <row r="21" spans="2:13" ht="16.5" thickBot="1" x14ac:dyDescent="0.3">
      <c r="B21" s="2"/>
      <c r="C21" s="159" t="s">
        <v>30</v>
      </c>
      <c r="D21" s="160"/>
      <c r="E21" s="161"/>
      <c r="F21" s="53"/>
      <c r="G21" s="53"/>
      <c r="H21" s="53"/>
      <c r="I21" s="54"/>
    </row>
    <row r="22" spans="2:13" ht="15.75" thickBot="1" x14ac:dyDescent="0.3">
      <c r="B22" s="2"/>
      <c r="C22" s="162" t="s">
        <v>31</v>
      </c>
      <c r="D22" s="163"/>
      <c r="E22" s="85">
        <v>0</v>
      </c>
      <c r="F22" s="53"/>
      <c r="G22" s="53"/>
      <c r="H22" s="53"/>
      <c r="I22" s="54"/>
    </row>
    <row r="23" spans="2:13" x14ac:dyDescent="0.25">
      <c r="B23" s="2"/>
      <c r="C23" s="201" t="s">
        <v>67</v>
      </c>
      <c r="D23" s="167"/>
      <c r="E23" s="168"/>
      <c r="F23" s="53"/>
      <c r="G23" s="53"/>
      <c r="H23" s="53"/>
      <c r="I23" s="54"/>
    </row>
    <row r="24" spans="2:13" x14ac:dyDescent="0.25">
      <c r="B24" s="2"/>
      <c r="C24" s="169"/>
      <c r="D24" s="170"/>
      <c r="E24" s="171"/>
      <c r="F24" s="53"/>
      <c r="G24" s="53"/>
      <c r="H24" s="53"/>
      <c r="I24" s="54"/>
    </row>
    <row r="25" spans="2:13" ht="15.75" thickBot="1" x14ac:dyDescent="0.3">
      <c r="B25" s="2"/>
      <c r="C25" s="172"/>
      <c r="D25" s="173"/>
      <c r="E25" s="174"/>
      <c r="F25" s="53"/>
      <c r="G25" s="53"/>
      <c r="H25" s="53"/>
      <c r="I25" s="54"/>
    </row>
    <row r="26" spans="2:13" x14ac:dyDescent="0.25">
      <c r="B26" s="2"/>
      <c r="C26" s="3"/>
      <c r="D26" s="3"/>
      <c r="E26" s="3"/>
      <c r="F26" s="53"/>
      <c r="G26" s="53"/>
      <c r="H26" s="53"/>
      <c r="I26" s="54"/>
    </row>
    <row r="27" spans="2:13" ht="15.75" thickBot="1" x14ac:dyDescent="0.3">
      <c r="B27" s="2"/>
      <c r="C27" s="3"/>
      <c r="D27" s="3"/>
      <c r="E27" s="3"/>
      <c r="F27" s="53"/>
      <c r="G27" s="53"/>
      <c r="H27" s="53"/>
      <c r="I27" s="54"/>
    </row>
    <row r="28" spans="2:13" ht="21.75" thickBot="1" x14ac:dyDescent="0.4">
      <c r="B28" s="2"/>
      <c r="C28" s="40" t="s">
        <v>32</v>
      </c>
      <c r="D28" s="3"/>
      <c r="E28" s="3"/>
      <c r="F28" s="3"/>
      <c r="G28" s="3"/>
      <c r="H28" s="3"/>
      <c r="I28" s="4"/>
    </row>
    <row r="29" spans="2:13" ht="48" customHeight="1" x14ac:dyDescent="0.25">
      <c r="B29" s="2"/>
      <c r="C29" s="133" t="s">
        <v>95</v>
      </c>
      <c r="D29" s="134"/>
      <c r="E29" s="134"/>
      <c r="F29" s="134"/>
      <c r="G29" s="134"/>
      <c r="H29" s="135"/>
      <c r="I29" s="4"/>
    </row>
    <row r="30" spans="2:13" ht="15.75" thickBot="1" x14ac:dyDescent="0.3">
      <c r="B30" s="2"/>
      <c r="C30" s="2"/>
      <c r="D30" s="3"/>
      <c r="E30" s="3"/>
      <c r="F30" s="3"/>
      <c r="G30" s="3"/>
      <c r="H30" s="4"/>
      <c r="I30" s="4"/>
    </row>
    <row r="31" spans="2:13" ht="15.75" x14ac:dyDescent="0.25">
      <c r="B31" s="2"/>
      <c r="C31" s="126" t="s">
        <v>36</v>
      </c>
      <c r="D31" s="127"/>
      <c r="E31" s="127"/>
      <c r="F31" s="127"/>
      <c r="G31" s="127"/>
      <c r="H31" s="128"/>
      <c r="I31" s="4"/>
    </row>
    <row r="32" spans="2:13" ht="31.5" customHeight="1" thickBot="1" x14ac:dyDescent="0.3">
      <c r="B32" s="2"/>
      <c r="C32" s="150" t="s">
        <v>96</v>
      </c>
      <c r="D32" s="151"/>
      <c r="E32" s="151"/>
      <c r="F32" s="151"/>
      <c r="G32" s="151"/>
      <c r="H32" s="152"/>
      <c r="I32" s="4"/>
    </row>
    <row r="33" spans="2:9" ht="29.1" customHeight="1" thickBot="1" x14ac:dyDescent="0.3">
      <c r="B33" s="2"/>
      <c r="C33" s="37" t="s">
        <v>2</v>
      </c>
      <c r="D33" s="55" t="s">
        <v>45</v>
      </c>
      <c r="E33" s="38" t="s">
        <v>56</v>
      </c>
      <c r="F33" s="38" t="s">
        <v>58</v>
      </c>
      <c r="G33" s="38" t="s">
        <v>3</v>
      </c>
      <c r="H33" s="39" t="s">
        <v>5</v>
      </c>
      <c r="I33" s="4"/>
    </row>
    <row r="34" spans="2:9" x14ac:dyDescent="0.25">
      <c r="B34" s="2"/>
      <c r="C34" s="110">
        <v>43831</v>
      </c>
      <c r="D34" s="86">
        <v>0</v>
      </c>
      <c r="E34" s="88">
        <v>0</v>
      </c>
      <c r="F34" s="88">
        <v>0</v>
      </c>
      <c r="G34" s="87">
        <v>0</v>
      </c>
      <c r="H34" s="6">
        <f>SUM(E34:G34)</f>
        <v>0</v>
      </c>
      <c r="I34" s="4"/>
    </row>
    <row r="35" spans="2:9" ht="15.75" thickBot="1" x14ac:dyDescent="0.3">
      <c r="B35" s="2"/>
      <c r="C35" s="97">
        <v>43862</v>
      </c>
      <c r="D35" s="74">
        <v>0</v>
      </c>
      <c r="E35" s="88">
        <v>0</v>
      </c>
      <c r="F35" s="88">
        <v>0</v>
      </c>
      <c r="G35" s="88">
        <v>0</v>
      </c>
      <c r="H35" s="8">
        <f>SUM(E35:G35)</f>
        <v>0</v>
      </c>
      <c r="I35" s="4"/>
    </row>
    <row r="36" spans="2:9" ht="15.75" thickBot="1" x14ac:dyDescent="0.3">
      <c r="B36" s="2"/>
      <c r="C36" s="202" t="s">
        <v>4</v>
      </c>
      <c r="D36" s="203"/>
      <c r="E36" s="11">
        <f>SUM(E34:E35)</f>
        <v>0</v>
      </c>
      <c r="F36" s="11">
        <f>SUM(F34:F35)</f>
        <v>0</v>
      </c>
      <c r="G36" s="11">
        <f>SUM(G34:G35)</f>
        <v>0</v>
      </c>
      <c r="H36" s="12">
        <f>SUM(H34:H35)</f>
        <v>0</v>
      </c>
      <c r="I36" s="4"/>
    </row>
    <row r="37" spans="2:9" ht="15.75" thickBot="1" x14ac:dyDescent="0.3">
      <c r="B37" s="2"/>
      <c r="C37" s="148" t="s">
        <v>6</v>
      </c>
      <c r="D37" s="149"/>
      <c r="E37" s="36">
        <f>E36/2</f>
        <v>0</v>
      </c>
      <c r="F37" s="36">
        <f t="shared" ref="F37:G37" si="0">F36/2</f>
        <v>0</v>
      </c>
      <c r="G37" s="36">
        <f t="shared" si="0"/>
        <v>0</v>
      </c>
      <c r="H37" s="36">
        <f>H36/2</f>
        <v>0</v>
      </c>
      <c r="I37" s="4"/>
    </row>
    <row r="38" spans="2:9" x14ac:dyDescent="0.25">
      <c r="B38" s="2"/>
      <c r="C38" s="3"/>
      <c r="D38" s="3"/>
      <c r="E38" s="3"/>
      <c r="F38" s="3"/>
      <c r="G38" s="3"/>
      <c r="H38" s="3"/>
      <c r="I38" s="4"/>
    </row>
    <row r="39" spans="2:9" ht="15.75" thickBot="1" x14ac:dyDescent="0.3">
      <c r="B39" s="2"/>
      <c r="C39" s="3"/>
      <c r="D39" s="3"/>
      <c r="E39" s="3"/>
      <c r="F39" s="3"/>
      <c r="G39" s="3"/>
      <c r="H39" s="3"/>
      <c r="I39" s="4"/>
    </row>
    <row r="40" spans="2:9" ht="21.75" thickBot="1" x14ac:dyDescent="0.4">
      <c r="B40" s="2"/>
      <c r="C40" s="40" t="s">
        <v>33</v>
      </c>
      <c r="D40" s="3"/>
      <c r="E40" s="3"/>
      <c r="F40" s="3"/>
      <c r="G40" s="3"/>
      <c r="H40" s="3"/>
      <c r="I40" s="4"/>
    </row>
    <row r="41" spans="2:9" ht="15.75" x14ac:dyDescent="0.25">
      <c r="B41" s="2"/>
      <c r="C41" s="126" t="s">
        <v>71</v>
      </c>
      <c r="D41" s="127"/>
      <c r="E41" s="127"/>
      <c r="F41" s="127"/>
      <c r="G41" s="128"/>
      <c r="H41" s="3"/>
      <c r="I41" s="4"/>
    </row>
    <row r="42" spans="2:9" ht="16.5" thickBot="1" x14ac:dyDescent="0.3">
      <c r="B42" s="2"/>
      <c r="C42" s="204" t="s">
        <v>82</v>
      </c>
      <c r="D42" s="205"/>
      <c r="E42" s="205"/>
      <c r="F42" s="205"/>
      <c r="G42" s="206"/>
      <c r="H42" s="3"/>
      <c r="I42" s="4"/>
    </row>
    <row r="43" spans="2:9" x14ac:dyDescent="0.25">
      <c r="B43" s="2"/>
      <c r="C43" s="207" t="s">
        <v>83</v>
      </c>
      <c r="D43" s="208"/>
      <c r="E43" s="208"/>
      <c r="F43" s="208"/>
      <c r="G43" s="95">
        <v>0</v>
      </c>
      <c r="H43" s="3"/>
      <c r="I43" s="4"/>
    </row>
    <row r="44" spans="2:9" x14ac:dyDescent="0.25">
      <c r="B44" s="2"/>
      <c r="C44" s="209" t="s">
        <v>97</v>
      </c>
      <c r="D44" s="210"/>
      <c r="E44" s="210"/>
      <c r="F44" s="210"/>
      <c r="G44" s="91">
        <v>0</v>
      </c>
      <c r="H44" s="3"/>
      <c r="I44" s="4"/>
    </row>
    <row r="45" spans="2:9" x14ac:dyDescent="0.25">
      <c r="B45" s="2"/>
      <c r="C45" s="211" t="s">
        <v>84</v>
      </c>
      <c r="D45" s="212"/>
      <c r="E45" s="212"/>
      <c r="F45" s="213"/>
      <c r="G45" s="13">
        <f>G44/2</f>
        <v>0</v>
      </c>
      <c r="H45" s="3"/>
      <c r="I45" s="4"/>
    </row>
    <row r="46" spans="2:9" ht="15.75" thickBot="1" x14ac:dyDescent="0.3">
      <c r="B46" s="2"/>
      <c r="C46" s="189" t="s">
        <v>11</v>
      </c>
      <c r="D46" s="190"/>
      <c r="E46" s="190"/>
      <c r="F46" s="191"/>
      <c r="G46" s="94">
        <f>G43*8333.33</f>
        <v>0</v>
      </c>
      <c r="H46" s="3"/>
      <c r="I46" s="4"/>
    </row>
    <row r="47" spans="2:9" ht="15.75" thickBot="1" x14ac:dyDescent="0.3">
      <c r="B47" s="2"/>
      <c r="C47" s="186" t="s">
        <v>63</v>
      </c>
      <c r="D47" s="187"/>
      <c r="E47" s="187"/>
      <c r="F47" s="188"/>
      <c r="G47" s="35">
        <f>G45-G46</f>
        <v>0</v>
      </c>
      <c r="H47" s="3"/>
      <c r="I47" s="4"/>
    </row>
    <row r="48" spans="2:9" x14ac:dyDescent="0.25">
      <c r="B48" s="2"/>
      <c r="C48" s="3"/>
      <c r="D48" s="3"/>
      <c r="E48" s="3"/>
      <c r="F48" s="3"/>
      <c r="G48" s="3"/>
      <c r="H48" s="3"/>
      <c r="I48" s="4"/>
    </row>
    <row r="49" spans="2:9" ht="15.75" thickBot="1" x14ac:dyDescent="0.3">
      <c r="B49" s="2"/>
      <c r="C49" s="3"/>
      <c r="D49" s="3"/>
      <c r="E49" s="3"/>
      <c r="F49" s="3"/>
      <c r="G49" s="93"/>
      <c r="H49" s="3"/>
      <c r="I49" s="4"/>
    </row>
    <row r="50" spans="2:9" ht="21.75" thickBot="1" x14ac:dyDescent="0.4">
      <c r="B50" s="2"/>
      <c r="C50" s="40" t="s">
        <v>34</v>
      </c>
      <c r="D50" s="3"/>
      <c r="E50" s="3"/>
      <c r="F50" s="3"/>
      <c r="G50" s="3"/>
      <c r="H50" s="3"/>
      <c r="I50" s="4"/>
    </row>
    <row r="51" spans="2:9" ht="16.5" thickBot="1" x14ac:dyDescent="0.3">
      <c r="B51" s="2"/>
      <c r="C51" s="159" t="s">
        <v>29</v>
      </c>
      <c r="D51" s="160"/>
      <c r="E51" s="160"/>
      <c r="F51" s="160"/>
      <c r="G51" s="160"/>
      <c r="H51" s="161"/>
      <c r="I51" s="4"/>
    </row>
    <row r="52" spans="2:9" ht="15.75" thickBot="1" x14ac:dyDescent="0.3">
      <c r="B52" s="2"/>
      <c r="C52" s="181" t="s">
        <v>62</v>
      </c>
      <c r="D52" s="182"/>
      <c r="E52" s="182"/>
      <c r="F52" s="182"/>
      <c r="G52" s="192">
        <v>0</v>
      </c>
      <c r="H52" s="193"/>
      <c r="I52" s="4"/>
    </row>
    <row r="53" spans="2:9" ht="15.75" thickBot="1" x14ac:dyDescent="0.3">
      <c r="B53" s="2"/>
      <c r="C53" s="114" t="s">
        <v>14</v>
      </c>
      <c r="D53" s="115"/>
      <c r="E53" s="115"/>
      <c r="F53" s="115"/>
      <c r="G53" s="116">
        <f>G52/12</f>
        <v>0</v>
      </c>
      <c r="H53" s="117"/>
      <c r="I53" s="4"/>
    </row>
    <row r="54" spans="2:9" x14ac:dyDescent="0.25">
      <c r="B54" s="2"/>
      <c r="C54" s="3"/>
      <c r="D54" s="3"/>
      <c r="E54" s="3"/>
      <c r="F54" s="3"/>
      <c r="G54" s="3"/>
      <c r="H54" s="3"/>
      <c r="I54" s="4"/>
    </row>
    <row r="55" spans="2:9" ht="15.75" thickBot="1" x14ac:dyDescent="0.3">
      <c r="B55" s="2"/>
      <c r="C55" s="3"/>
      <c r="D55" s="3"/>
      <c r="E55" s="3"/>
      <c r="F55" s="3"/>
      <c r="G55" s="3"/>
      <c r="H55" s="3"/>
      <c r="I55" s="4"/>
    </row>
    <row r="56" spans="2:9" ht="21.75" thickBot="1" x14ac:dyDescent="0.4">
      <c r="B56" s="2"/>
      <c r="C56" s="40" t="s">
        <v>35</v>
      </c>
      <c r="D56" s="3"/>
      <c r="E56" s="3"/>
      <c r="F56" s="3"/>
      <c r="G56" s="3"/>
      <c r="H56" s="3"/>
      <c r="I56" s="4"/>
    </row>
    <row r="57" spans="2:9" ht="16.5" thickBot="1" x14ac:dyDescent="0.3">
      <c r="B57" s="2"/>
      <c r="C57" s="126" t="s">
        <v>44</v>
      </c>
      <c r="D57" s="127"/>
      <c r="E57" s="127"/>
      <c r="F57" s="127"/>
      <c r="G57" s="127"/>
      <c r="H57" s="128"/>
      <c r="I57" s="4"/>
    </row>
    <row r="58" spans="2:9" ht="15.75" thickBot="1" x14ac:dyDescent="0.3">
      <c r="B58" s="2"/>
      <c r="C58" s="136" t="s">
        <v>17</v>
      </c>
      <c r="D58" s="137"/>
      <c r="E58" s="137"/>
      <c r="F58" s="138"/>
      <c r="G58" s="139">
        <v>0</v>
      </c>
      <c r="H58" s="140"/>
      <c r="I58" s="4"/>
    </row>
    <row r="59" spans="2:9" x14ac:dyDescent="0.25">
      <c r="B59" s="2"/>
      <c r="C59" s="3"/>
      <c r="D59" s="3"/>
      <c r="E59" s="3"/>
      <c r="F59" s="3"/>
      <c r="G59" s="3"/>
      <c r="H59" s="3"/>
      <c r="I59" s="4"/>
    </row>
    <row r="60" spans="2:9" ht="15.75" thickBot="1" x14ac:dyDescent="0.3">
      <c r="B60" s="2"/>
      <c r="C60" s="3"/>
      <c r="D60" s="3"/>
      <c r="E60" s="3"/>
      <c r="F60" s="3"/>
      <c r="G60" s="3"/>
      <c r="H60" s="3"/>
      <c r="I60" s="4"/>
    </row>
    <row r="61" spans="2:9" ht="16.5" thickBot="1" x14ac:dyDescent="0.3">
      <c r="B61" s="2"/>
      <c r="C61" s="126" t="s">
        <v>13</v>
      </c>
      <c r="D61" s="127"/>
      <c r="E61" s="128"/>
      <c r="F61" s="3"/>
      <c r="G61" s="3"/>
      <c r="H61" s="3"/>
      <c r="I61" s="4"/>
    </row>
    <row r="62" spans="2:9" x14ac:dyDescent="0.25">
      <c r="B62" s="2"/>
      <c r="C62" s="129" t="s">
        <v>37</v>
      </c>
      <c r="D62" s="130"/>
      <c r="E62" s="15">
        <f>H37</f>
        <v>0</v>
      </c>
      <c r="F62" s="3"/>
      <c r="G62" s="3"/>
      <c r="H62" s="3"/>
      <c r="I62" s="4"/>
    </row>
    <row r="63" spans="2:9" x14ac:dyDescent="0.25">
      <c r="B63" s="2"/>
      <c r="C63" s="131" t="s">
        <v>61</v>
      </c>
      <c r="D63" s="132"/>
      <c r="E63" s="16">
        <f>G47</f>
        <v>0</v>
      </c>
      <c r="F63" s="3"/>
      <c r="G63" s="3"/>
      <c r="H63" s="3"/>
      <c r="I63" s="4"/>
    </row>
    <row r="64" spans="2:9" ht="30" customHeight="1" thickBot="1" x14ac:dyDescent="0.3">
      <c r="B64" s="2"/>
      <c r="C64" s="124" t="s">
        <v>39</v>
      </c>
      <c r="D64" s="125"/>
      <c r="E64" s="17">
        <f>G53</f>
        <v>0</v>
      </c>
      <c r="F64" s="3"/>
      <c r="G64" s="3"/>
      <c r="H64" s="3"/>
      <c r="I64" s="4"/>
    </row>
    <row r="65" spans="2:9" ht="15.75" thickBot="1" x14ac:dyDescent="0.3">
      <c r="B65" s="2"/>
      <c r="C65" s="136" t="s">
        <v>40</v>
      </c>
      <c r="D65" s="138"/>
      <c r="E65" s="34">
        <f>E62-E63-E64</f>
        <v>0</v>
      </c>
      <c r="F65" s="3"/>
      <c r="G65" s="3"/>
      <c r="H65" s="3"/>
      <c r="I65" s="4"/>
    </row>
    <row r="66" spans="2:9" ht="15.75" thickBot="1" x14ac:dyDescent="0.3">
      <c r="B66" s="2"/>
      <c r="C66" s="194" t="s">
        <v>41</v>
      </c>
      <c r="D66" s="195"/>
      <c r="E66" s="41">
        <f>E65*2.5</f>
        <v>0</v>
      </c>
      <c r="F66" s="3"/>
      <c r="G66" s="3"/>
      <c r="H66" s="3"/>
      <c r="I66" s="4"/>
    </row>
    <row r="67" spans="2:9" ht="15.75" thickBot="1" x14ac:dyDescent="0.3">
      <c r="B67" s="2"/>
      <c r="C67" s="42" t="s">
        <v>43</v>
      </c>
      <c r="D67" s="43"/>
      <c r="E67" s="44">
        <f>G58</f>
        <v>0</v>
      </c>
      <c r="F67" s="48"/>
      <c r="G67" s="3"/>
      <c r="H67" s="3" t="s">
        <v>60</v>
      </c>
      <c r="I67" s="4"/>
    </row>
    <row r="68" spans="2:9" ht="21.75" thickBot="1" x14ac:dyDescent="0.4">
      <c r="B68" s="2"/>
      <c r="C68" s="196" t="s">
        <v>42</v>
      </c>
      <c r="D68" s="197"/>
      <c r="E68" s="47">
        <f>E66+E67</f>
        <v>0</v>
      </c>
      <c r="F68" s="3"/>
      <c r="G68" s="3"/>
      <c r="H68" s="3"/>
      <c r="I68" s="4"/>
    </row>
    <row r="69" spans="2:9" x14ac:dyDescent="0.25">
      <c r="B69" s="2"/>
      <c r="C69" s="3" t="s">
        <v>60</v>
      </c>
      <c r="D69" s="3"/>
      <c r="E69" s="3"/>
      <c r="F69" s="3"/>
      <c r="G69" s="3"/>
      <c r="H69" s="3"/>
      <c r="I69" s="4"/>
    </row>
    <row r="70" spans="2:9" x14ac:dyDescent="0.25">
      <c r="B70" s="2"/>
      <c r="C70" s="18" t="s">
        <v>108</v>
      </c>
      <c r="D70" s="3"/>
      <c r="E70" s="3"/>
      <c r="F70" s="3"/>
      <c r="G70" s="3"/>
      <c r="H70" s="3"/>
      <c r="I70" s="4"/>
    </row>
    <row r="71" spans="2:9" ht="60" customHeight="1" x14ac:dyDescent="0.25">
      <c r="B71" s="2"/>
      <c r="C71" s="164" t="s">
        <v>98</v>
      </c>
      <c r="D71" s="164"/>
      <c r="E71" s="164"/>
      <c r="F71" s="164"/>
      <c r="G71" s="164"/>
      <c r="H71" s="164"/>
      <c r="I71" s="51"/>
    </row>
    <row r="72" spans="2:9" ht="18" customHeight="1" x14ac:dyDescent="0.25">
      <c r="B72" s="2"/>
      <c r="C72" s="105"/>
      <c r="D72" s="105"/>
      <c r="E72" s="105"/>
      <c r="F72" s="105"/>
      <c r="G72" s="105"/>
      <c r="H72" s="105"/>
      <c r="I72" s="51"/>
    </row>
    <row r="73" spans="2:9" ht="111.75" customHeight="1" x14ac:dyDescent="0.25">
      <c r="B73" s="2"/>
      <c r="C73" s="214" t="s">
        <v>55</v>
      </c>
      <c r="D73" s="214"/>
      <c r="E73" s="214"/>
      <c r="F73" s="214"/>
      <c r="G73" s="214"/>
      <c r="H73" s="214"/>
      <c r="I73" s="51"/>
    </row>
    <row r="74" spans="2:9" ht="21.75" customHeight="1" x14ac:dyDescent="0.25">
      <c r="B74" s="2"/>
      <c r="C74" s="66"/>
      <c r="D74" s="92" t="s">
        <v>51</v>
      </c>
      <c r="E74" s="92" t="s">
        <v>52</v>
      </c>
      <c r="F74" s="92" t="s">
        <v>53</v>
      </c>
      <c r="G74" s="66"/>
      <c r="H74" s="66"/>
      <c r="I74" s="4"/>
    </row>
    <row r="75" spans="2:9" ht="14.25" customHeight="1" thickBot="1" x14ac:dyDescent="0.3">
      <c r="B75" s="19"/>
      <c r="C75" s="98"/>
      <c r="D75" s="99"/>
      <c r="E75" s="99"/>
      <c r="F75" s="99"/>
      <c r="G75" s="98"/>
      <c r="H75" s="98"/>
      <c r="I75" s="21"/>
    </row>
  </sheetData>
  <sheetProtection algorithmName="SHA-512" hashValue="ksENfdrFrtYQYdQFv1RRdeNUQJGOtlaFLhk5LBiiT20vN60nKB/W1necOxjnm383BtTDBJlJgR0+AEis/ylvuw==" saltValue="fMmDsF/swxI2o1q/ptXtJg==" spinCount="100000" sheet="1" selectLockedCells="1"/>
  <mergeCells count="41">
    <mergeCell ref="D8:E8"/>
    <mergeCell ref="G8:H8"/>
    <mergeCell ref="B2:I2"/>
    <mergeCell ref="B3:I3"/>
    <mergeCell ref="B4:I4"/>
    <mergeCell ref="C5:H5"/>
    <mergeCell ref="C6:H6"/>
    <mergeCell ref="C42:G42"/>
    <mergeCell ref="C11:F11"/>
    <mergeCell ref="C12:F12"/>
    <mergeCell ref="C21:E21"/>
    <mergeCell ref="C22:D22"/>
    <mergeCell ref="C23:E25"/>
    <mergeCell ref="C29:H29"/>
    <mergeCell ref="C31:H31"/>
    <mergeCell ref="C32:H32"/>
    <mergeCell ref="C36:D36"/>
    <mergeCell ref="C37:D37"/>
    <mergeCell ref="C41:G41"/>
    <mergeCell ref="C58:F58"/>
    <mergeCell ref="G58:H58"/>
    <mergeCell ref="C43:F43"/>
    <mergeCell ref="C44:F44"/>
    <mergeCell ref="C45:F45"/>
    <mergeCell ref="C46:F46"/>
    <mergeCell ref="C47:F47"/>
    <mergeCell ref="C51:H51"/>
    <mergeCell ref="C52:F52"/>
    <mergeCell ref="G52:H52"/>
    <mergeCell ref="C53:F53"/>
    <mergeCell ref="G53:H53"/>
    <mergeCell ref="C57:H57"/>
    <mergeCell ref="C68:D68"/>
    <mergeCell ref="C71:H71"/>
    <mergeCell ref="C73:H73"/>
    <mergeCell ref="C61:E61"/>
    <mergeCell ref="C62:D62"/>
    <mergeCell ref="C63:D63"/>
    <mergeCell ref="C64:D64"/>
    <mergeCell ref="C65:D65"/>
    <mergeCell ref="C66:D66"/>
  </mergeCells>
  <hyperlinks>
    <hyperlink ref="D74" r:id="rId1"/>
    <hyperlink ref="F74" r:id="rId2"/>
    <hyperlink ref="E74" r:id="rId3"/>
  </hyperlinks>
  <pageMargins left="0.7" right="0.7" top="0.75" bottom="0.75" header="0.3" footer="0.3"/>
  <pageSetup scale="4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workbookViewId="0">
      <selection sqref="A1:XFD1048576"/>
    </sheetView>
  </sheetViews>
  <sheetFormatPr defaultColWidth="8.85546875" defaultRowHeight="15" x14ac:dyDescent="0.25"/>
  <cols>
    <col min="2" max="2" width="48.85546875" bestFit="1" customWidth="1"/>
    <col min="3" max="3" width="14.28515625" bestFit="1" customWidth="1"/>
    <col min="8" max="8" width="12.42578125" bestFit="1" customWidth="1"/>
  </cols>
  <sheetData>
    <row r="2" spans="2:3" ht="15.75" thickBot="1" x14ac:dyDescent="0.3"/>
    <row r="3" spans="2:3" x14ac:dyDescent="0.25">
      <c r="B3" s="22" t="s">
        <v>19</v>
      </c>
      <c r="C3" s="23">
        <v>0.01</v>
      </c>
    </row>
    <row r="4" spans="2:3" x14ac:dyDescent="0.25">
      <c r="B4" s="24" t="s">
        <v>25</v>
      </c>
      <c r="C4" s="33">
        <f>C3/12</f>
        <v>8.3333333333333339E-4</v>
      </c>
    </row>
    <row r="5" spans="2:3" x14ac:dyDescent="0.25">
      <c r="B5" s="24"/>
      <c r="C5" s="25"/>
    </row>
    <row r="6" spans="2:3" x14ac:dyDescent="0.25">
      <c r="B6" s="24" t="s">
        <v>18</v>
      </c>
      <c r="C6" s="26" t="e">
        <f>'Standard SBA-PPP Loan'!#REF!</f>
        <v>#REF!</v>
      </c>
    </row>
    <row r="7" spans="2:3" x14ac:dyDescent="0.25">
      <c r="B7" s="24" t="s">
        <v>20</v>
      </c>
      <c r="C7" s="26" t="e">
        <f>(C6*C4)*6</f>
        <v>#REF!</v>
      </c>
    </row>
    <row r="8" spans="2:3" x14ac:dyDescent="0.25">
      <c r="B8" s="24" t="s">
        <v>23</v>
      </c>
      <c r="C8" s="27" t="e">
        <f>C6+C7</f>
        <v>#REF!</v>
      </c>
    </row>
    <row r="9" spans="2:3" x14ac:dyDescent="0.25">
      <c r="B9" s="24" t="s">
        <v>21</v>
      </c>
      <c r="C9" s="28">
        <v>18</v>
      </c>
    </row>
    <row r="10" spans="2:3" x14ac:dyDescent="0.25">
      <c r="B10" s="24" t="s">
        <v>22</v>
      </c>
      <c r="C10" s="26">
        <v>0</v>
      </c>
    </row>
    <row r="11" spans="2:3" ht="15.75" thickBot="1" x14ac:dyDescent="0.3">
      <c r="B11" s="29"/>
      <c r="C11" s="30"/>
    </row>
    <row r="12" spans="2:3" ht="15.75" thickBot="1" x14ac:dyDescent="0.3">
      <c r="B12" s="31" t="s">
        <v>24</v>
      </c>
      <c r="C12" s="32" t="e">
        <f>-PMT(C4,C9,C8,C10,0)</f>
        <v>#REF!</v>
      </c>
    </row>
    <row r="28" spans="4:4" x14ac:dyDescent="0.25">
      <c r="D28" s="1"/>
    </row>
  </sheetData>
  <sheetProtection algorithmName="SHA-512" hashValue="7sBhWv9F4aIv1fFE21y44N5P5qx/ffptS5/5Z7wqSSuOeXPD6gMlGxvPRKoAo0cLdWPdWnrNNMadAn94Hd/45Q==" saltValue="lcdTfo2CDSt+FUr+odi0ig==" spinCount="100000" sheet="1" objects="1" scenarios="1"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Standard SBA-PPP Loan</vt:lpstr>
      <vt:lpstr>Seasonal SBA-PPP Loan</vt:lpstr>
      <vt:lpstr>Sole Prop SBA-PPP Loan</vt:lpstr>
      <vt:lpstr>Partnership SBA-PPP Loan </vt:lpstr>
      <vt:lpstr>New Business SBA-PPP Loan</vt:lpstr>
      <vt:lpstr>Amortization Calculator</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Debusk</dc:creator>
  <cp:lastModifiedBy>Lana Jones</cp:lastModifiedBy>
  <cp:lastPrinted>2020-04-09T12:24:04Z</cp:lastPrinted>
  <dcterms:created xsi:type="dcterms:W3CDTF">2020-04-05T01:29:08Z</dcterms:created>
  <dcterms:modified xsi:type="dcterms:W3CDTF">2020-04-23T22:42:16Z</dcterms:modified>
</cp:coreProperties>
</file>